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azen\Desktop\Global Giving Kumamoto\"/>
    </mc:Choice>
  </mc:AlternateContent>
  <bookViews>
    <workbookView xWindow="0" yWindow="0" windowWidth="19200" windowHeight="113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1" i="1"/>
  <c r="G19" i="1"/>
  <c r="E25" i="1" l="1"/>
  <c r="F21" i="1"/>
  <c r="F24" i="1"/>
  <c r="F23" i="1"/>
  <c r="F22" i="1"/>
  <c r="F25" i="1" s="1"/>
  <c r="F17" i="1"/>
  <c r="E20" i="1"/>
  <c r="F20" i="1" s="1"/>
  <c r="E18" i="1"/>
  <c r="F18" i="1" s="1"/>
  <c r="E16" i="1"/>
  <c r="F16" i="1" s="1"/>
  <c r="E13" i="1"/>
  <c r="F13" i="1" s="1"/>
  <c r="E15" i="1"/>
  <c r="F15" i="1" s="1"/>
  <c r="E14" i="1"/>
  <c r="F14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21" i="1" l="1"/>
  <c r="E5" i="1" l="1"/>
  <c r="F5" i="1" s="1"/>
  <c r="E6" i="1"/>
  <c r="F6" i="1" s="1"/>
  <c r="E4" i="1"/>
  <c r="F4" i="1" l="1"/>
  <c r="E19" i="1"/>
  <c r="E26" i="1" s="1"/>
  <c r="F19" i="1" l="1"/>
  <c r="F26" i="1" s="1"/>
</calcChain>
</file>

<file path=xl/sharedStrings.xml><?xml version="1.0" encoding="utf-8"?>
<sst xmlns="http://schemas.openxmlformats.org/spreadsheetml/2006/main" count="34" uniqueCount="32">
  <si>
    <t xml:space="preserve">Materials and Equipment </t>
    <phoneticPr fontId="1"/>
  </si>
  <si>
    <t xml:space="preserve">grass cutting machine and related equipment </t>
    <phoneticPr fontId="1"/>
  </si>
  <si>
    <t xml:space="preserve">oil tank </t>
    <phoneticPr fontId="1"/>
  </si>
  <si>
    <t xml:space="preserve">Pieces </t>
    <phoneticPr fontId="1"/>
  </si>
  <si>
    <t xml:space="preserve">Unit Rate </t>
    <phoneticPr fontId="1"/>
  </si>
  <si>
    <t>Cost (Yen)</t>
    <phoneticPr fontId="1"/>
  </si>
  <si>
    <t xml:space="preserve">Cost (USD) </t>
    <phoneticPr fontId="1"/>
  </si>
  <si>
    <t xml:space="preserve">grass cutter blade </t>
    <phoneticPr fontId="1"/>
  </si>
  <si>
    <t xml:space="preserve">grinding wheel </t>
    <phoneticPr fontId="1"/>
  </si>
  <si>
    <t>scythe</t>
    <phoneticPr fontId="1"/>
  </si>
  <si>
    <t>durable gloves (for grass cutting machines)</t>
    <phoneticPr fontId="1"/>
  </si>
  <si>
    <t xml:space="preserve">ordinary gloves (for volunteers) </t>
    <phoneticPr fontId="1"/>
  </si>
  <si>
    <t xml:space="preserve">safety goggles </t>
    <phoneticPr fontId="1"/>
  </si>
  <si>
    <t xml:space="preserve">helmets </t>
    <phoneticPr fontId="1"/>
  </si>
  <si>
    <t>first aid kit set</t>
    <phoneticPr fontId="1"/>
  </si>
  <si>
    <t>AED</t>
    <phoneticPr fontId="1"/>
  </si>
  <si>
    <t xml:space="preserve">boots </t>
    <phoneticPr fontId="1"/>
  </si>
  <si>
    <t xml:space="preserve">raincoats </t>
    <phoneticPr fontId="1"/>
  </si>
  <si>
    <t xml:space="preserve">kerosene pump </t>
    <phoneticPr fontId="1"/>
  </si>
  <si>
    <t xml:space="preserve">Transportation of the mobilized volunteers </t>
    <phoneticPr fontId="1"/>
  </si>
  <si>
    <t xml:space="preserve">chartered bus </t>
    <phoneticPr fontId="1"/>
  </si>
  <si>
    <t xml:space="preserve">Reports (internal and public) </t>
    <phoneticPr fontId="1"/>
  </si>
  <si>
    <t xml:space="preserve">Coordination related/volunteer mobilization related expenses </t>
    <phoneticPr fontId="1"/>
  </si>
  <si>
    <t xml:space="preserve">Project site visits (travel, accommodations, etc.) </t>
    <phoneticPr fontId="1"/>
  </si>
  <si>
    <t xml:space="preserve">Exchange Rate: USD/JPY </t>
    <phoneticPr fontId="1"/>
  </si>
  <si>
    <t xml:space="preserve">Items </t>
    <phoneticPr fontId="1"/>
  </si>
  <si>
    <t xml:space="preserve">Category </t>
    <phoneticPr fontId="1"/>
  </si>
  <si>
    <t xml:space="preserve">Total </t>
    <phoneticPr fontId="1"/>
  </si>
  <si>
    <t xml:space="preserve">Administration </t>
    <phoneticPr fontId="1"/>
  </si>
  <si>
    <t xml:space="preserve">Subtotal </t>
    <phoneticPr fontId="1"/>
  </si>
  <si>
    <t xml:space="preserve">gasoline for  grass cutting equipment </t>
    <phoneticPr fontId="1"/>
  </si>
  <si>
    <t xml:space="preserve">OISCA International`s Recovery Project in Nishihara Village, Aso District, Kumamato Prefecture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</si>
</sst>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JPY]\ #,##0_);[Red]\([$JPY]\ #,##0\)"/>
    <numFmt numFmtId="177" formatCode="[$USD]\ #,##0.00_);[Red]\([$USD]\ #,##0.0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0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38" fontId="4" fillId="0" borderId="2" xfId="1" applyNumberFormat="1" applyFont="1" applyBorder="1">
      <alignment vertical="center"/>
    </xf>
    <xf numFmtId="40" fontId="4" fillId="0" borderId="2" xfId="1" applyFont="1" applyBorder="1">
      <alignment vertical="center"/>
    </xf>
    <xf numFmtId="40" fontId="4" fillId="0" borderId="3" xfId="1" applyFont="1" applyBorder="1">
      <alignment vertical="center"/>
    </xf>
    <xf numFmtId="0" fontId="4" fillId="0" borderId="1" xfId="0" applyFont="1" applyBorder="1" applyAlignment="1">
      <alignment vertical="center" wrapText="1"/>
    </xf>
    <xf numFmtId="38" fontId="4" fillId="0" borderId="1" xfId="1" applyNumberFormat="1" applyFont="1" applyBorder="1">
      <alignment vertical="center"/>
    </xf>
    <xf numFmtId="40" fontId="4" fillId="0" borderId="1" xfId="1" applyFont="1" applyBorder="1">
      <alignment vertical="center"/>
    </xf>
    <xf numFmtId="40" fontId="4" fillId="0" borderId="4" xfId="1" applyFont="1" applyBorder="1">
      <alignment vertical="center"/>
    </xf>
    <xf numFmtId="0" fontId="4" fillId="0" borderId="12" xfId="0" applyFont="1" applyBorder="1" applyAlignment="1">
      <alignment vertical="center" wrapText="1"/>
    </xf>
    <xf numFmtId="38" fontId="4" fillId="0" borderId="12" xfId="1" applyNumberFormat="1" applyFont="1" applyBorder="1">
      <alignment vertical="center"/>
    </xf>
    <xf numFmtId="40" fontId="4" fillId="0" borderId="12" xfId="1" applyFont="1" applyBorder="1">
      <alignment vertical="center"/>
    </xf>
    <xf numFmtId="40" fontId="4" fillId="0" borderId="13" xfId="1" applyFont="1" applyBorder="1">
      <alignment vertical="center"/>
    </xf>
    <xf numFmtId="0" fontId="4" fillId="0" borderId="5" xfId="0" applyFont="1" applyBorder="1" applyAlignment="1">
      <alignment vertical="center" wrapText="1"/>
    </xf>
    <xf numFmtId="38" fontId="4" fillId="0" borderId="5" xfId="1" applyNumberFormat="1" applyFont="1" applyBorder="1">
      <alignment vertical="center"/>
    </xf>
    <xf numFmtId="40" fontId="4" fillId="0" borderId="5" xfId="1" applyFont="1" applyBorder="1">
      <alignment vertical="center"/>
    </xf>
    <xf numFmtId="40" fontId="4" fillId="0" borderId="6" xfId="1" applyFont="1" applyBorder="1">
      <alignment vertical="center"/>
    </xf>
    <xf numFmtId="40" fontId="3" fillId="2" borderId="17" xfId="1" applyFont="1" applyFill="1" applyBorder="1">
      <alignment vertical="center"/>
    </xf>
    <xf numFmtId="40" fontId="3" fillId="2" borderId="18" xfId="1" applyFont="1" applyFill="1" applyBorder="1">
      <alignment vertical="center"/>
    </xf>
    <xf numFmtId="0" fontId="4" fillId="0" borderId="15" xfId="0" applyFont="1" applyBorder="1" applyAlignment="1">
      <alignment vertical="center" wrapText="1"/>
    </xf>
    <xf numFmtId="38" fontId="4" fillId="0" borderId="15" xfId="1" applyNumberFormat="1" applyFont="1" applyBorder="1">
      <alignment vertical="center"/>
    </xf>
    <xf numFmtId="40" fontId="4" fillId="0" borderId="15" xfId="1" applyFont="1" applyBorder="1">
      <alignment vertical="center"/>
    </xf>
    <xf numFmtId="40" fontId="4" fillId="0" borderId="16" xfId="1" applyFont="1" applyBorder="1">
      <alignment vertical="center"/>
    </xf>
    <xf numFmtId="40" fontId="3" fillId="2" borderId="9" xfId="1" applyFont="1" applyFill="1" applyBorder="1">
      <alignment vertical="center"/>
    </xf>
    <xf numFmtId="40" fontId="3" fillId="2" borderId="10" xfId="1" applyFont="1" applyFill="1" applyBorder="1">
      <alignment vertical="center"/>
    </xf>
    <xf numFmtId="176" fontId="3" fillId="2" borderId="15" xfId="1" applyNumberFormat="1" applyFont="1" applyFill="1" applyBorder="1">
      <alignment vertical="center"/>
    </xf>
    <xf numFmtId="177" fontId="3" fillId="2" borderId="16" xfId="1" applyNumberFormat="1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9" fontId="4" fillId="0" borderId="0" xfId="2" applyFont="1">
      <alignment vertical="center"/>
    </xf>
    <xf numFmtId="9" fontId="3" fillId="0" borderId="0" xfId="2" applyFont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="90" zoomScaleNormal="90" workbookViewId="0">
      <selection sqref="A1:F1"/>
    </sheetView>
  </sheetViews>
  <sheetFormatPr defaultColWidth="17.25" defaultRowHeight="15.75" x14ac:dyDescent="0.4"/>
  <cols>
    <col min="1" max="1" width="22.125" style="34" customWidth="1"/>
    <col min="2" max="2" width="38.625" style="35" customWidth="1"/>
    <col min="3" max="6" width="17.25" style="2"/>
    <col min="7" max="7" width="17.25" style="36"/>
    <col min="8" max="16384" width="17.25" style="2"/>
  </cols>
  <sheetData>
    <row r="1" spans="1:7" ht="47.25" customHeight="1" x14ac:dyDescent="0.4">
      <c r="A1" s="43" t="s">
        <v>31</v>
      </c>
      <c r="B1" s="43"/>
      <c r="C1" s="43"/>
      <c r="D1" s="43"/>
      <c r="E1" s="43"/>
      <c r="F1" s="43"/>
    </row>
    <row r="2" spans="1:7" ht="20.25" customHeight="1" thickBot="1" x14ac:dyDescent="0.45">
      <c r="A2" s="38"/>
      <c r="B2" s="38"/>
      <c r="C2" s="38"/>
      <c r="D2" s="42" t="s">
        <v>24</v>
      </c>
      <c r="E2" s="42"/>
      <c r="F2" s="1">
        <v>103</v>
      </c>
    </row>
    <row r="3" spans="1:7" s="7" customFormat="1" ht="16.5" thickBot="1" x14ac:dyDescent="0.45">
      <c r="A3" s="3" t="s">
        <v>26</v>
      </c>
      <c r="B3" s="4" t="s">
        <v>25</v>
      </c>
      <c r="C3" s="5" t="s">
        <v>3</v>
      </c>
      <c r="D3" s="5" t="s">
        <v>4</v>
      </c>
      <c r="E3" s="5" t="s">
        <v>5</v>
      </c>
      <c r="F3" s="6" t="s">
        <v>6</v>
      </c>
      <c r="G3" s="37"/>
    </row>
    <row r="4" spans="1:7" x14ac:dyDescent="0.4">
      <c r="A4" s="44" t="s">
        <v>0</v>
      </c>
      <c r="B4" s="8" t="s">
        <v>1</v>
      </c>
      <c r="C4" s="9">
        <v>17</v>
      </c>
      <c r="D4" s="10">
        <v>60000</v>
      </c>
      <c r="E4" s="10">
        <f t="shared" ref="E4:E16" si="0">C4*D4</f>
        <v>1020000</v>
      </c>
      <c r="F4" s="11">
        <f>$E4/$F2</f>
        <v>9902.9126213592226</v>
      </c>
    </row>
    <row r="5" spans="1:7" x14ac:dyDescent="0.4">
      <c r="A5" s="45"/>
      <c r="B5" s="12" t="s">
        <v>7</v>
      </c>
      <c r="C5" s="13">
        <v>50</v>
      </c>
      <c r="D5" s="14">
        <v>2000</v>
      </c>
      <c r="E5" s="14">
        <f t="shared" si="0"/>
        <v>100000</v>
      </c>
      <c r="F5" s="15">
        <f>$E5/$F2</f>
        <v>970.87378640776694</v>
      </c>
    </row>
    <row r="6" spans="1:7" x14ac:dyDescent="0.4">
      <c r="A6" s="45"/>
      <c r="B6" s="12" t="s">
        <v>2</v>
      </c>
      <c r="C6" s="13">
        <v>10</v>
      </c>
      <c r="D6" s="14">
        <v>5000</v>
      </c>
      <c r="E6" s="14">
        <f t="shared" si="0"/>
        <v>50000</v>
      </c>
      <c r="F6" s="15">
        <f>E6/F2</f>
        <v>485.43689320388347</v>
      </c>
    </row>
    <row r="7" spans="1:7" x14ac:dyDescent="0.4">
      <c r="A7" s="45"/>
      <c r="B7" s="12" t="s">
        <v>8</v>
      </c>
      <c r="C7" s="13">
        <v>10</v>
      </c>
      <c r="D7" s="14">
        <v>2000</v>
      </c>
      <c r="E7" s="14">
        <f t="shared" si="0"/>
        <v>20000</v>
      </c>
      <c r="F7" s="15">
        <f>E7/F2</f>
        <v>194.17475728155341</v>
      </c>
    </row>
    <row r="8" spans="1:7" x14ac:dyDescent="0.4">
      <c r="A8" s="45"/>
      <c r="B8" s="12" t="s">
        <v>9</v>
      </c>
      <c r="C8" s="13">
        <v>40</v>
      </c>
      <c r="D8" s="14">
        <v>1500</v>
      </c>
      <c r="E8" s="14">
        <f t="shared" si="0"/>
        <v>60000</v>
      </c>
      <c r="F8" s="15">
        <f>E8/F2</f>
        <v>582.52427184466023</v>
      </c>
    </row>
    <row r="9" spans="1:7" x14ac:dyDescent="0.4">
      <c r="A9" s="45"/>
      <c r="B9" s="12" t="s">
        <v>10</v>
      </c>
      <c r="C9" s="13">
        <v>70</v>
      </c>
      <c r="D9" s="14">
        <v>500</v>
      </c>
      <c r="E9" s="14">
        <f t="shared" si="0"/>
        <v>35000</v>
      </c>
      <c r="F9" s="15">
        <f>E9/F2</f>
        <v>339.80582524271847</v>
      </c>
    </row>
    <row r="10" spans="1:7" x14ac:dyDescent="0.4">
      <c r="A10" s="45"/>
      <c r="B10" s="12" t="s">
        <v>11</v>
      </c>
      <c r="C10" s="13">
        <v>585</v>
      </c>
      <c r="D10" s="14">
        <v>100</v>
      </c>
      <c r="E10" s="14">
        <f t="shared" si="0"/>
        <v>58500</v>
      </c>
      <c r="F10" s="15">
        <f>E10/F2</f>
        <v>567.96116504854365</v>
      </c>
    </row>
    <row r="11" spans="1:7" x14ac:dyDescent="0.4">
      <c r="A11" s="45"/>
      <c r="B11" s="12" t="s">
        <v>12</v>
      </c>
      <c r="C11" s="13">
        <v>45</v>
      </c>
      <c r="D11" s="14">
        <v>2000</v>
      </c>
      <c r="E11" s="14">
        <f t="shared" si="0"/>
        <v>90000</v>
      </c>
      <c r="F11" s="15">
        <f>E11/F2</f>
        <v>873.78640776699024</v>
      </c>
    </row>
    <row r="12" spans="1:7" x14ac:dyDescent="0.4">
      <c r="A12" s="45"/>
      <c r="B12" s="12" t="s">
        <v>13</v>
      </c>
      <c r="C12" s="13">
        <v>45</v>
      </c>
      <c r="D12" s="14">
        <v>2000</v>
      </c>
      <c r="E12" s="14">
        <f t="shared" si="0"/>
        <v>90000</v>
      </c>
      <c r="F12" s="15">
        <f>E12/F2</f>
        <v>873.78640776699024</v>
      </c>
    </row>
    <row r="13" spans="1:7" x14ac:dyDescent="0.4">
      <c r="A13" s="45"/>
      <c r="B13" s="12" t="s">
        <v>16</v>
      </c>
      <c r="C13" s="13">
        <v>45</v>
      </c>
      <c r="D13" s="14">
        <v>2000</v>
      </c>
      <c r="E13" s="14">
        <f t="shared" si="0"/>
        <v>90000</v>
      </c>
      <c r="F13" s="15">
        <f>E13/F2</f>
        <v>873.78640776699024</v>
      </c>
    </row>
    <row r="14" spans="1:7" x14ac:dyDescent="0.4">
      <c r="A14" s="45"/>
      <c r="B14" s="12" t="s">
        <v>14</v>
      </c>
      <c r="C14" s="13">
        <v>3</v>
      </c>
      <c r="D14" s="14">
        <v>2500</v>
      </c>
      <c r="E14" s="14">
        <f t="shared" si="0"/>
        <v>7500</v>
      </c>
      <c r="F14" s="15">
        <f>E14/F2</f>
        <v>72.815533980582529</v>
      </c>
    </row>
    <row r="15" spans="1:7" x14ac:dyDescent="0.4">
      <c r="A15" s="45"/>
      <c r="B15" s="12" t="s">
        <v>15</v>
      </c>
      <c r="C15" s="13">
        <v>1</v>
      </c>
      <c r="D15" s="14">
        <v>20000</v>
      </c>
      <c r="E15" s="14">
        <f t="shared" si="0"/>
        <v>20000</v>
      </c>
      <c r="F15" s="15">
        <f>E15/F2</f>
        <v>194.17475728155341</v>
      </c>
    </row>
    <row r="16" spans="1:7" x14ac:dyDescent="0.4">
      <c r="A16" s="45"/>
      <c r="B16" s="12" t="s">
        <v>17</v>
      </c>
      <c r="C16" s="13">
        <v>40</v>
      </c>
      <c r="D16" s="14">
        <v>5000</v>
      </c>
      <c r="E16" s="14">
        <f t="shared" si="0"/>
        <v>200000</v>
      </c>
      <c r="F16" s="15">
        <f>E16/F2</f>
        <v>1941.7475728155339</v>
      </c>
    </row>
    <row r="17" spans="1:7" x14ac:dyDescent="0.4">
      <c r="A17" s="45"/>
      <c r="B17" s="16" t="s">
        <v>30</v>
      </c>
      <c r="C17" s="17"/>
      <c r="D17" s="18"/>
      <c r="E17" s="18">
        <v>350000</v>
      </c>
      <c r="F17" s="19">
        <f>E17/F2</f>
        <v>3398.0582524271845</v>
      </c>
    </row>
    <row r="18" spans="1:7" ht="16.5" thickBot="1" x14ac:dyDescent="0.45">
      <c r="A18" s="45"/>
      <c r="B18" s="20" t="s">
        <v>18</v>
      </c>
      <c r="C18" s="21">
        <v>6</v>
      </c>
      <c r="D18" s="22">
        <v>1500</v>
      </c>
      <c r="E18" s="22">
        <f>C18*D18</f>
        <v>9000</v>
      </c>
      <c r="F18" s="23">
        <f>E18/F2</f>
        <v>87.378640776699029</v>
      </c>
    </row>
    <row r="19" spans="1:7" ht="16.5" thickBot="1" x14ac:dyDescent="0.45">
      <c r="A19" s="46"/>
      <c r="B19" s="47" t="s">
        <v>29</v>
      </c>
      <c r="C19" s="40"/>
      <c r="D19" s="41"/>
      <c r="E19" s="24">
        <f>SUM(E4:E18)</f>
        <v>2200000</v>
      </c>
      <c r="F19" s="25">
        <f>SUM(F4:F18)</f>
        <v>21359.223300970876</v>
      </c>
      <c r="G19" s="36">
        <f>F19/F26</f>
        <v>0.42718446601941751</v>
      </c>
    </row>
    <row r="20" spans="1:7" ht="36.75" customHeight="1" thickBot="1" x14ac:dyDescent="0.45">
      <c r="A20" s="44" t="s">
        <v>19</v>
      </c>
      <c r="B20" s="26" t="s">
        <v>20</v>
      </c>
      <c r="C20" s="27">
        <v>25</v>
      </c>
      <c r="D20" s="28">
        <v>70000</v>
      </c>
      <c r="E20" s="28">
        <f>C20*D20</f>
        <v>1750000</v>
      </c>
      <c r="F20" s="29">
        <f>E20/F2</f>
        <v>16990.291262135921</v>
      </c>
    </row>
    <row r="21" spans="1:7" ht="16.5" thickBot="1" x14ac:dyDescent="0.45">
      <c r="A21" s="46"/>
      <c r="B21" s="47" t="s">
        <v>29</v>
      </c>
      <c r="C21" s="40"/>
      <c r="D21" s="41"/>
      <c r="E21" s="30">
        <f>SUM(E20)</f>
        <v>1750000</v>
      </c>
      <c r="F21" s="31">
        <f>SUM(F20)</f>
        <v>16990.291262135921</v>
      </c>
      <c r="G21" s="36">
        <f>F21/F26</f>
        <v>0.33980582524271841</v>
      </c>
    </row>
    <row r="22" spans="1:7" ht="31.5" x14ac:dyDescent="0.4">
      <c r="A22" s="44" t="s">
        <v>28</v>
      </c>
      <c r="B22" s="8" t="s">
        <v>22</v>
      </c>
      <c r="C22" s="9"/>
      <c r="D22" s="10"/>
      <c r="E22" s="10">
        <v>800000</v>
      </c>
      <c r="F22" s="11">
        <f>E22/F2</f>
        <v>7766.9902912621355</v>
      </c>
    </row>
    <row r="23" spans="1:7" x14ac:dyDescent="0.4">
      <c r="A23" s="45"/>
      <c r="B23" s="12" t="s">
        <v>21</v>
      </c>
      <c r="C23" s="13"/>
      <c r="D23" s="14"/>
      <c r="E23" s="14">
        <v>150000</v>
      </c>
      <c r="F23" s="15">
        <f>E23/F2</f>
        <v>1456.3106796116506</v>
      </c>
    </row>
    <row r="24" spans="1:7" ht="30.75" customHeight="1" thickBot="1" x14ac:dyDescent="0.45">
      <c r="A24" s="45"/>
      <c r="B24" s="20" t="s">
        <v>23</v>
      </c>
      <c r="C24" s="21"/>
      <c r="D24" s="22"/>
      <c r="E24" s="22">
        <v>250000</v>
      </c>
      <c r="F24" s="23">
        <f>E24/F2</f>
        <v>2427.1844660194174</v>
      </c>
    </row>
    <row r="25" spans="1:7" ht="16.5" thickBot="1" x14ac:dyDescent="0.45">
      <c r="A25" s="46"/>
      <c r="B25" s="47" t="s">
        <v>29</v>
      </c>
      <c r="C25" s="40"/>
      <c r="D25" s="41"/>
      <c r="E25" s="30">
        <f>SUM(E22:E24)</f>
        <v>1200000</v>
      </c>
      <c r="F25" s="25">
        <f>SUM(F22:F24)</f>
        <v>11650.485436893203</v>
      </c>
      <c r="G25" s="36">
        <f>F25/F26</f>
        <v>0.23300970873786406</v>
      </c>
    </row>
    <row r="26" spans="1:7" ht="16.5" thickBot="1" x14ac:dyDescent="0.45">
      <c r="A26" s="39" t="s">
        <v>27</v>
      </c>
      <c r="B26" s="40"/>
      <c r="C26" s="40"/>
      <c r="D26" s="41"/>
      <c r="E26" s="32">
        <f>E19+E21+E25</f>
        <v>5150000</v>
      </c>
      <c r="F26" s="33">
        <f>F19+F21+F25</f>
        <v>50000</v>
      </c>
    </row>
  </sheetData>
  <mergeCells count="10">
    <mergeCell ref="A2:C2"/>
    <mergeCell ref="A26:D26"/>
    <mergeCell ref="D2:E2"/>
    <mergeCell ref="A1:F1"/>
    <mergeCell ref="A4:A19"/>
    <mergeCell ref="B19:D19"/>
    <mergeCell ref="B21:D21"/>
    <mergeCell ref="B25:D25"/>
    <mergeCell ref="A20:A21"/>
    <mergeCell ref="A22:A25"/>
  </mergeCells>
  <phoneticPr fontId="1"/>
  <pageMargins left="1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grazen</dc:creator>
  <cp:lastModifiedBy>grazen</cp:lastModifiedBy>
  <cp:lastPrinted>2016-09-10T01:06:38Z</cp:lastPrinted>
  <dcterms:created xsi:type="dcterms:W3CDTF">2016-09-09T07:20:59Z</dcterms:created>
  <dcterms:modified xsi:type="dcterms:W3CDTF">2016-09-12T01:54:28Z</dcterms:modified>
</cp:coreProperties>
</file>