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6815" windowHeight="8445" firstSheet="3" activeTab="3"/>
  </bookViews>
  <sheets>
    <sheet name="SUMMARY" sheetId="1" state="hidden" r:id="rId1"/>
    <sheet name="FUNDING SOURCES" sheetId="2" state="hidden" r:id="rId2"/>
    <sheet name="OFFICE EXPENSES" sheetId="3" state="hidden" r:id="rId3"/>
    <sheet name=" COMMUNITY MEDICAL OU" sheetId="4" r:id="rId4"/>
    <sheet name="MWANZA COMMUNITY FIRST RESPONSE" sheetId="5" state="hidden" r:id="rId5"/>
    <sheet name="IRINGA COMMUNITY FIRST RESPONSE" sheetId="6" state="hidden" r:id="rId6"/>
    <sheet name="ONE-TEAM" sheetId="9" state="hidden" r:id="rId7"/>
  </sheets>
  <calcPr calcId="145621"/>
</workbook>
</file>

<file path=xl/calcChain.xml><?xml version="1.0" encoding="utf-8"?>
<calcChain xmlns="http://schemas.openxmlformats.org/spreadsheetml/2006/main">
  <c r="G54" i="9" l="1"/>
  <c r="F54" i="9"/>
  <c r="G43" i="9"/>
  <c r="F43" i="9"/>
  <c r="G35" i="9"/>
  <c r="F35" i="9"/>
  <c r="G29" i="9"/>
  <c r="F29" i="9"/>
  <c r="F13" i="9"/>
  <c r="G46" i="6"/>
  <c r="F46" i="6"/>
  <c r="G39" i="6"/>
  <c r="G33" i="6"/>
  <c r="G28" i="6"/>
  <c r="G23" i="6"/>
  <c r="G8" i="6"/>
  <c r="F55" i="5"/>
  <c r="F48" i="5"/>
  <c r="F42" i="5"/>
  <c r="F37" i="5"/>
  <c r="F31" i="5"/>
  <c r="G55" i="5"/>
  <c r="G48" i="5"/>
  <c r="G42" i="5"/>
  <c r="G37" i="5"/>
  <c r="F25" i="5"/>
  <c r="G31" i="5"/>
  <c r="G25" i="5"/>
  <c r="G18" i="5"/>
  <c r="F18" i="5"/>
  <c r="G42" i="3"/>
  <c r="G10" i="3"/>
  <c r="F25" i="3"/>
  <c r="F10" i="3"/>
  <c r="F1048576" i="6"/>
  <c r="G25" i="3" l="1"/>
  <c r="C42" i="3"/>
  <c r="D42" i="3"/>
  <c r="E42" i="3"/>
  <c r="F42" i="3"/>
  <c r="E8" i="1"/>
  <c r="D8" i="1"/>
  <c r="F27" i="4"/>
  <c r="F28" i="4"/>
  <c r="F32" i="4" s="1"/>
  <c r="G32" i="4"/>
  <c r="E32" i="4"/>
  <c r="F37" i="4"/>
  <c r="F38" i="4"/>
  <c r="F46" i="4" s="1"/>
  <c r="F39" i="4"/>
  <c r="F41" i="4"/>
  <c r="F42" i="4"/>
  <c r="F45" i="4"/>
  <c r="G46" i="4"/>
  <c r="G25" i="4"/>
  <c r="F25" i="4"/>
</calcChain>
</file>

<file path=xl/sharedStrings.xml><?xml version="1.0" encoding="utf-8"?>
<sst xmlns="http://schemas.openxmlformats.org/spreadsheetml/2006/main" count="362" uniqueCount="165">
  <si>
    <t xml:space="preserve">Tanzania Rural Health Movement </t>
  </si>
  <si>
    <t>Personnel</t>
  </si>
  <si>
    <t>Travel</t>
  </si>
  <si>
    <t>Equipment &amp; Supplies</t>
  </si>
  <si>
    <t>ODCs</t>
  </si>
  <si>
    <t>TOTAL</t>
  </si>
  <si>
    <t>Office Expenses</t>
  </si>
  <si>
    <t>Rescticted Funds</t>
  </si>
  <si>
    <t>Government Grants</t>
  </si>
  <si>
    <t>Foundations</t>
  </si>
  <si>
    <t>Bisou Bailey Foundation</t>
  </si>
  <si>
    <t>Trek Medics International</t>
  </si>
  <si>
    <t>Segal Family Foundation</t>
  </si>
  <si>
    <t>Unrestricted Funds</t>
  </si>
  <si>
    <t>Individual Contributions</t>
  </si>
  <si>
    <t>Fundraising Events and Products</t>
  </si>
  <si>
    <t>In-kind Support</t>
  </si>
  <si>
    <t>Revenue</t>
  </si>
  <si>
    <t>Earned Incorme</t>
  </si>
  <si>
    <t>Investment Income</t>
  </si>
  <si>
    <t>Other</t>
  </si>
  <si>
    <t>Total Amount Awarded (US $)</t>
  </si>
  <si>
    <t>Amount Committed in Fiscal Year (US $)</t>
  </si>
  <si>
    <t>Amount Pending (US $)</t>
  </si>
  <si>
    <t>Annual Salary</t>
  </si>
  <si>
    <t># Months</t>
  </si>
  <si>
    <t>% Effort</t>
  </si>
  <si>
    <t>TZS</t>
  </si>
  <si>
    <t>US $</t>
  </si>
  <si>
    <t>International Travels</t>
  </si>
  <si>
    <t>Travel from Tanzania to X</t>
  </si>
  <si>
    <t>Transportation</t>
  </si>
  <si>
    <t>Lodging</t>
  </si>
  <si>
    <t>Per diem</t>
  </si>
  <si>
    <t>Other Travel Related Costs</t>
  </si>
  <si>
    <t>In-Country Travels</t>
  </si>
  <si>
    <t># days</t>
  </si>
  <si>
    <t>#Units</t>
  </si>
  <si>
    <t>Rate (TZS)</t>
  </si>
  <si>
    <t>Other Direct Expenses</t>
  </si>
  <si>
    <t>Meetings&amp;Trainings</t>
  </si>
  <si>
    <t>Business Meeting</t>
  </si>
  <si>
    <t>Office related costs</t>
  </si>
  <si>
    <t>Internet &amp; Airtime</t>
  </si>
  <si>
    <t>Marketing (Media)</t>
  </si>
  <si>
    <t>Repair &amp; Maintenance</t>
  </si>
  <si>
    <t>Rent</t>
  </si>
  <si>
    <t>Website</t>
  </si>
  <si>
    <t>Motorcycle/Vehicle costs</t>
  </si>
  <si>
    <t>Fuel</t>
  </si>
  <si>
    <t>Insurance</t>
  </si>
  <si>
    <t>GRAND TOTAL</t>
  </si>
  <si>
    <t>Exchange Rate</t>
  </si>
  <si>
    <t># Days</t>
  </si>
  <si>
    <t># Units</t>
  </si>
  <si>
    <t>Drugs</t>
  </si>
  <si>
    <t>Medical Supplies</t>
  </si>
  <si>
    <t>Fiti Milk</t>
  </si>
  <si>
    <t>Fruits</t>
  </si>
  <si>
    <t>Meals</t>
  </si>
  <si>
    <t>Other Direct Costs</t>
  </si>
  <si>
    <t>Research &amp; Publication</t>
  </si>
  <si>
    <t>Conferences</t>
  </si>
  <si>
    <t>Research Development</t>
  </si>
  <si>
    <t>Volunteer Honoraria</t>
  </si>
  <si>
    <t>Trainings</t>
  </si>
  <si>
    <t>Events</t>
  </si>
  <si>
    <t>T Shirts</t>
  </si>
  <si>
    <t>Tent Repair &amp; Maintenance</t>
  </si>
  <si>
    <t>Transport Fuel</t>
  </si>
  <si>
    <t>Anicet Mase</t>
  </si>
  <si>
    <t>BodaBoda Project Coordinator</t>
  </si>
  <si>
    <t>Mzamilu Hassan</t>
  </si>
  <si>
    <t>FireFighter Project Coordinator</t>
  </si>
  <si>
    <t>First Aid Kits/Supplies</t>
  </si>
  <si>
    <t>Uniforms &amp; ID</t>
  </si>
  <si>
    <t># Participants</t>
  </si>
  <si>
    <t>2-day FR training</t>
  </si>
  <si>
    <t>Dispatcher training</t>
  </si>
  <si>
    <t>Operations</t>
  </si>
  <si>
    <t xml:space="preserve">Community Outreach </t>
  </si>
  <si>
    <t>Dispatch Internet</t>
  </si>
  <si>
    <t>Monthly Meetings/CME</t>
  </si>
  <si>
    <t>Ambulance Fuel</t>
  </si>
  <si>
    <t>Ambulance Repair &amp; Maintenance</t>
  </si>
  <si>
    <t>FR Fuel Compensations</t>
  </si>
  <si>
    <t>Iringa Community First Response Project</t>
  </si>
  <si>
    <t>Mwanza Community First Response Project</t>
  </si>
  <si>
    <t>Total</t>
  </si>
  <si>
    <r>
      <rPr>
        <b/>
        <sz val="11"/>
        <color theme="1"/>
        <rFont val="Calibri"/>
        <family val="2"/>
        <scheme val="minor"/>
      </rPr>
      <t>Budget Period  December/2018 - December/2019</t>
    </r>
    <r>
      <rPr>
        <sz val="11"/>
        <color theme="1"/>
        <rFont val="Calibri"/>
        <family val="2"/>
        <scheme val="minor"/>
      </rPr>
      <t xml:space="preserve">  
</t>
    </r>
  </si>
  <si>
    <t>Budget Period December 2018/December 2019</t>
  </si>
  <si>
    <t>International Travel</t>
  </si>
  <si>
    <t>Other travel related cost</t>
  </si>
  <si>
    <t>In-Country Travel</t>
  </si>
  <si>
    <t>Trainings/CME</t>
  </si>
  <si>
    <t>Equipment and Supplies</t>
  </si>
  <si>
    <t xml:space="preserve">TOTAL </t>
  </si>
  <si>
    <t>Tanzania Rural Health Movement</t>
  </si>
  <si>
    <t>Budget Period December 2018-December 2019</t>
  </si>
  <si>
    <t>Personnnel</t>
  </si>
  <si>
    <t>Position</t>
  </si>
  <si>
    <t>#Months</t>
  </si>
  <si>
    <t>% Efforts</t>
  </si>
  <si>
    <t>Name</t>
  </si>
  <si>
    <t>Boda Boda Coordinator</t>
  </si>
  <si>
    <t>FireFighter Coordinator</t>
  </si>
  <si>
    <t>Travels</t>
  </si>
  <si>
    <t>Per Diem</t>
  </si>
  <si>
    <t>Other Travel Related Cost</t>
  </si>
  <si>
    <t>#Days</t>
  </si>
  <si>
    <t>Equipments &amp; Supplies</t>
  </si>
  <si>
    <t>First Aid Kits &amp; Supplies</t>
  </si>
  <si>
    <t>Uniforms &amp; IDs</t>
  </si>
  <si>
    <t>Training/CME</t>
  </si>
  <si>
    <t>#Participants</t>
  </si>
  <si>
    <t>2-Day FR training</t>
  </si>
  <si>
    <t>Dispatcher Training</t>
  </si>
  <si>
    <t>Community Outreach</t>
  </si>
  <si>
    <t xml:space="preserve">Ambulance Fuel </t>
  </si>
  <si>
    <t>FR Fuel Compensation</t>
  </si>
  <si>
    <t>Executive Director</t>
  </si>
  <si>
    <t>Program Manager</t>
  </si>
  <si>
    <t>Financial Manager</t>
  </si>
  <si>
    <t>TOTAL PERSONEL</t>
  </si>
  <si>
    <t>Rate(TZS)</t>
  </si>
  <si>
    <t xml:space="preserve">Travel from Tanzania to </t>
  </si>
  <si>
    <t xml:space="preserve">Lodging </t>
  </si>
  <si>
    <t xml:space="preserve">Other Travel Related Cost </t>
  </si>
  <si>
    <t>#Month</t>
  </si>
  <si>
    <t>Administrative Assistant</t>
  </si>
  <si>
    <t>Budget Period December 2018/December 2019.</t>
  </si>
  <si>
    <t>%Efforts</t>
  </si>
  <si>
    <t>Training</t>
  </si>
  <si>
    <t>Fringe Benefits</t>
  </si>
  <si>
    <t>Project Coordinator</t>
  </si>
  <si>
    <t xml:space="preserve"> Budget Period December 2018/December 2019</t>
  </si>
  <si>
    <t>240lt</t>
  </si>
  <si>
    <t xml:space="preserve">  Budget period December 2018/December 2019</t>
  </si>
  <si>
    <t>The Obstretic and Neonatal Emergency Team (ONE-Team)</t>
  </si>
  <si>
    <t>Primary Investigator</t>
  </si>
  <si>
    <t>Program Coordinator</t>
  </si>
  <si>
    <t>Provider Educator</t>
  </si>
  <si>
    <t>Antenatal Care Provider</t>
  </si>
  <si>
    <t>Print and Stationaries</t>
  </si>
  <si>
    <t>Uniforms</t>
  </si>
  <si>
    <t>Website Support</t>
  </si>
  <si>
    <t>Stickers</t>
  </si>
  <si>
    <t>Medical Equipment and Supplies</t>
  </si>
  <si>
    <t>Antenatal Care Supplies</t>
  </si>
  <si>
    <t>Mid wife Kit Supplies</t>
  </si>
  <si>
    <t>Training for Providers</t>
  </si>
  <si>
    <t>Vehicle Maintenance and Fuel</t>
  </si>
  <si>
    <t>COSTECH</t>
  </si>
  <si>
    <t>NIMR</t>
  </si>
  <si>
    <t>Medical Licence</t>
  </si>
  <si>
    <t>Copies and Pages</t>
  </si>
  <si>
    <t>Units</t>
  </si>
  <si>
    <t>Transport/Airfare</t>
  </si>
  <si>
    <t>Ukerewe Island Community First Response Project</t>
  </si>
  <si>
    <t>One Team Project</t>
  </si>
  <si>
    <t>Community Medical Outreach Project/Wound Care Project for Street Children</t>
  </si>
  <si>
    <t>The Desk and Chair Foundation</t>
  </si>
  <si>
    <t>Grand Total</t>
  </si>
  <si>
    <t xml:space="preserve">Dispensary Construction </t>
  </si>
  <si>
    <t>Save Children Medical Outreach Project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</si>
</sst>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Candara"/>
      <family val="2"/>
    </font>
    <font>
      <b/>
      <sz val="11"/>
      <color theme="1"/>
      <name val="Candara"/>
      <family val="2"/>
    </font>
    <font>
      <i/>
      <sz val="12"/>
      <color theme="1"/>
      <name val="Candara"/>
      <family val="2"/>
    </font>
    <font>
      <sz val="12"/>
      <color theme="1"/>
      <name val="Candara"/>
      <family val="2"/>
    </font>
    <font>
      <b/>
      <sz val="12"/>
      <color theme="1"/>
      <name val="Candara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59">
    <xf numFmtId="0" fontId="0" fillId="0" borderId="0" xfId="0"/>
    <xf numFmtId="0" fontId="1" fillId="0" borderId="0" xfId="0" applyFont="1"/>
    <xf numFmtId="0" fontId="0" fillId="0" borderId="0" xfId="0" applyFont="1"/>
    <xf numFmtId="43" fontId="1" fillId="0" borderId="0" xfId="1" applyFont="1"/>
    <xf numFmtId="43" fontId="0" fillId="0" borderId="0" xfId="1" applyFont="1"/>
    <xf numFmtId="0" fontId="4" fillId="0" borderId="0" xfId="0" applyFont="1"/>
    <xf numFmtId="0" fontId="0" fillId="0" borderId="0" xfId="0" applyAlignment="1">
      <alignment horizontal="right"/>
    </xf>
    <xf numFmtId="0" fontId="1" fillId="0" borderId="0" xfId="0" applyFont="1" applyAlignment="1">
      <alignment horizontal="right"/>
    </xf>
    <xf numFmtId="9" fontId="0" fillId="0" borderId="0" xfId="0" applyNumberFormat="1" applyAlignment="1">
      <alignment horizontal="right"/>
    </xf>
    <xf numFmtId="4" fontId="0" fillId="0" borderId="0" xfId="0" applyNumberFormat="1" applyAlignment="1">
      <alignment horizontal="right"/>
    </xf>
    <xf numFmtId="0" fontId="7" fillId="0" borderId="0" xfId="0" applyFont="1"/>
    <xf numFmtId="0" fontId="8" fillId="0" borderId="0" xfId="0" applyFont="1"/>
    <xf numFmtId="0" fontId="9" fillId="0" borderId="0" xfId="0" applyFont="1"/>
    <xf numFmtId="0" fontId="9" fillId="0" borderId="0" xfId="0" applyFont="1" applyAlignment="1">
      <alignment horizontal="center"/>
    </xf>
    <xf numFmtId="0" fontId="9" fillId="0" borderId="0" xfId="0" applyFont="1" applyAlignment="1">
      <alignment horizontal="right"/>
    </xf>
    <xf numFmtId="43" fontId="8" fillId="0" borderId="0" xfId="1" applyFont="1" applyAlignment="1">
      <alignment horizontal="right"/>
    </xf>
    <xf numFmtId="0" fontId="8" fillId="0" borderId="0" xfId="0" applyFont="1" applyAlignment="1">
      <alignment horizontal="right"/>
    </xf>
    <xf numFmtId="9" fontId="8" fillId="0" borderId="0" xfId="0" applyNumberFormat="1" applyFont="1" applyAlignment="1">
      <alignment horizontal="right"/>
    </xf>
    <xf numFmtId="43" fontId="5" fillId="0" borderId="0" xfId="1" applyFont="1" applyAlignment="1">
      <alignment horizontal="right"/>
    </xf>
    <xf numFmtId="43" fontId="6" fillId="0" borderId="0" xfId="1" applyFont="1" applyAlignment="1">
      <alignment horizontal="right"/>
    </xf>
    <xf numFmtId="0" fontId="6" fillId="0" borderId="0" xfId="0" applyFont="1" applyAlignment="1">
      <alignment horizontal="right"/>
    </xf>
    <xf numFmtId="0" fontId="5" fillId="0" borderId="0" xfId="0" applyFont="1" applyAlignment="1">
      <alignment horizontal="right"/>
    </xf>
    <xf numFmtId="4" fontId="5" fillId="0" borderId="0" xfId="0" applyNumberFormat="1" applyFont="1" applyAlignment="1">
      <alignment horizontal="right"/>
    </xf>
    <xf numFmtId="9" fontId="5" fillId="0" borderId="0" xfId="0" applyNumberFormat="1" applyFont="1" applyAlignment="1">
      <alignment horizontal="right"/>
    </xf>
    <xf numFmtId="43" fontId="9" fillId="0" borderId="0" xfId="1" applyFont="1"/>
    <xf numFmtId="43" fontId="8" fillId="0" borderId="0" xfId="1" applyFont="1"/>
    <xf numFmtId="43" fontId="7" fillId="0" borderId="0" xfId="1" applyFont="1"/>
    <xf numFmtId="43" fontId="9" fillId="0" borderId="0" xfId="1" applyFont="1" applyAlignment="1">
      <alignment horizontal="right"/>
    </xf>
    <xf numFmtId="9" fontId="8" fillId="0" borderId="0" xfId="1" applyNumberFormat="1" applyFont="1" applyAlignment="1">
      <alignment horizontal="right"/>
    </xf>
    <xf numFmtId="4" fontId="1" fillId="0" borderId="0" xfId="0" applyNumberFormat="1" applyFont="1" applyAlignment="1">
      <alignment horizontal="right"/>
    </xf>
    <xf numFmtId="4" fontId="8" fillId="0" borderId="0" xfId="0" applyNumberFormat="1" applyFont="1"/>
    <xf numFmtId="9" fontId="8" fillId="0" borderId="0" xfId="0" applyNumberFormat="1" applyFont="1"/>
    <xf numFmtId="3" fontId="8" fillId="0" borderId="0" xfId="0" applyNumberFormat="1" applyFont="1"/>
    <xf numFmtId="4" fontId="8" fillId="0" borderId="0" xfId="0" applyNumberFormat="1" applyFont="1" applyAlignment="1">
      <alignment horizontal="right"/>
    </xf>
    <xf numFmtId="4" fontId="9" fillId="0" borderId="0" xfId="0" applyNumberFormat="1" applyFont="1" applyAlignment="1">
      <alignment horizontal="right"/>
    </xf>
    <xf numFmtId="9" fontId="0" fillId="0" borderId="0" xfId="0" applyNumberFormat="1"/>
    <xf numFmtId="4" fontId="0" fillId="0" borderId="0" xfId="0" applyNumberFormat="1"/>
    <xf numFmtId="43" fontId="6" fillId="0" borderId="0" xfId="0" applyNumberFormat="1" applyFont="1" applyAlignment="1">
      <alignment horizontal="right"/>
    </xf>
    <xf numFmtId="43" fontId="1" fillId="0" borderId="0" xfId="0" applyNumberFormat="1" applyFont="1" applyAlignment="1">
      <alignment horizontal="right"/>
    </xf>
    <xf numFmtId="3" fontId="0" fillId="0" borderId="0" xfId="0" applyNumberFormat="1" applyAlignment="1">
      <alignment horizontal="right"/>
    </xf>
    <xf numFmtId="3" fontId="8" fillId="0" borderId="0" xfId="0" applyNumberFormat="1" applyFont="1" applyAlignment="1">
      <alignment horizontal="right"/>
    </xf>
    <xf numFmtId="9" fontId="1" fillId="0" borderId="0" xfId="0" applyNumberFormat="1" applyFont="1" applyAlignment="1">
      <alignment horizontal="left"/>
    </xf>
    <xf numFmtId="4" fontId="1" fillId="0" borderId="0" xfId="0" applyNumberFormat="1" applyFont="1"/>
    <xf numFmtId="4" fontId="9" fillId="0" borderId="0" xfId="0" applyNumberFormat="1" applyFont="1"/>
    <xf numFmtId="43" fontId="3" fillId="0" borderId="0" xfId="1" applyFont="1"/>
    <xf numFmtId="0" fontId="2" fillId="0" borderId="0" xfId="0" applyFont="1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43" fontId="1" fillId="0" borderId="0" xfId="1" applyFont="1" applyAlignment="1">
      <alignment horizontal="center"/>
    </xf>
    <xf numFmtId="43" fontId="0" fillId="0" borderId="0" xfId="1" applyFont="1" applyAlignment="1">
      <alignment horizontal="center"/>
    </xf>
    <xf numFmtId="43" fontId="1" fillId="0" borderId="0" xfId="1" applyFont="1" applyAlignment="1">
      <alignment horizontal="center" vertical="center"/>
    </xf>
    <xf numFmtId="43" fontId="0" fillId="0" borderId="0" xfId="1" applyFont="1" applyAlignment="1">
      <alignment horizontal="center" vertical="center"/>
    </xf>
    <xf numFmtId="43" fontId="9" fillId="2" borderId="0" xfId="1" applyFont="1" applyFill="1"/>
    <xf numFmtId="43" fontId="6" fillId="2" borderId="0" xfId="1" applyFont="1" applyFill="1" applyAlignment="1">
      <alignment horizontal="right"/>
    </xf>
    <xf numFmtId="43" fontId="9" fillId="2" borderId="0" xfId="1" applyFont="1" applyFill="1" applyAlignment="1">
      <alignment horizontal="right"/>
    </xf>
    <xf numFmtId="43" fontId="1" fillId="2" borderId="0" xfId="1" applyFont="1" applyFill="1"/>
    <xf numFmtId="43" fontId="9" fillId="0" borderId="0" xfId="1" applyFont="1" applyAlignment="1">
      <alignment horizontal="lef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workbookViewId="0">
      <selection activeCell="B9" sqref="B9"/>
    </sheetView>
  </sheetViews>
  <sheetFormatPr defaultRowHeight="15" x14ac:dyDescent="0.25"/>
  <cols>
    <col min="1" max="1" width="20.140625" customWidth="1"/>
    <col min="2" max="2" width="27.42578125" customWidth="1"/>
    <col min="3" max="3" width="45" customWidth="1"/>
    <col min="4" max="4" width="39.7109375" customWidth="1"/>
    <col min="5" max="5" width="37" customWidth="1"/>
    <col min="6" max="6" width="32.140625" customWidth="1"/>
    <col min="7" max="7" width="14.42578125" customWidth="1"/>
  </cols>
  <sheetData>
    <row r="1" spans="1:10" ht="15.75" x14ac:dyDescent="0.25">
      <c r="A1" s="45" t="s">
        <v>0</v>
      </c>
      <c r="B1" s="45"/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6" t="s">
        <v>89</v>
      </c>
      <c r="B2" s="47"/>
      <c r="C2" s="47"/>
      <c r="D2" s="47"/>
      <c r="E2" s="47"/>
      <c r="F2" s="47"/>
      <c r="G2" s="47"/>
      <c r="H2" s="47"/>
      <c r="I2" s="47"/>
      <c r="J2" s="47"/>
    </row>
    <row r="3" spans="1:10" x14ac:dyDescent="0.25">
      <c r="B3" s="1" t="s">
        <v>6</v>
      </c>
      <c r="C3" s="1" t="s">
        <v>160</v>
      </c>
      <c r="D3" s="1" t="s">
        <v>87</v>
      </c>
      <c r="E3" s="1" t="s">
        <v>86</v>
      </c>
      <c r="F3" s="1" t="s">
        <v>159</v>
      </c>
    </row>
    <row r="4" spans="1:10" x14ac:dyDescent="0.25">
      <c r="A4" s="2" t="s">
        <v>1</v>
      </c>
      <c r="B4" s="4">
        <v>14320</v>
      </c>
      <c r="C4" s="36">
        <v>2600</v>
      </c>
      <c r="D4" s="4">
        <v>2650</v>
      </c>
      <c r="E4" s="3">
        <v>2630</v>
      </c>
      <c r="F4" s="36">
        <v>13050</v>
      </c>
    </row>
    <row r="5" spans="1:10" x14ac:dyDescent="0.25">
      <c r="A5" t="s">
        <v>2</v>
      </c>
      <c r="B5" s="4">
        <v>7090</v>
      </c>
      <c r="C5" s="36">
        <v>7100</v>
      </c>
      <c r="D5" s="36">
        <v>7680</v>
      </c>
      <c r="E5" s="3">
        <v>7170</v>
      </c>
      <c r="F5" s="36">
        <v>4740</v>
      </c>
    </row>
    <row r="6" spans="1:10" x14ac:dyDescent="0.25">
      <c r="A6" t="s">
        <v>3</v>
      </c>
      <c r="B6" s="4"/>
      <c r="C6" s="44">
        <v>5070</v>
      </c>
      <c r="D6" s="4">
        <v>1840</v>
      </c>
      <c r="E6" s="3">
        <v>1840</v>
      </c>
      <c r="F6" s="36">
        <v>7195</v>
      </c>
    </row>
    <row r="7" spans="1:10" x14ac:dyDescent="0.25">
      <c r="A7" t="s">
        <v>4</v>
      </c>
      <c r="B7" s="4">
        <v>4645</v>
      </c>
      <c r="C7" s="4">
        <v>18890</v>
      </c>
      <c r="D7" s="4">
        <v>4780</v>
      </c>
      <c r="E7" s="3">
        <v>4510</v>
      </c>
      <c r="F7" s="36">
        <v>7250</v>
      </c>
    </row>
    <row r="8" spans="1:10" x14ac:dyDescent="0.25">
      <c r="A8" s="1" t="s">
        <v>5</v>
      </c>
      <c r="B8" s="3">
        <v>26085</v>
      </c>
      <c r="C8" s="3">
        <v>33660</v>
      </c>
      <c r="D8" s="3">
        <f>SUM(D4:D7)</f>
        <v>16950</v>
      </c>
      <c r="E8" s="3">
        <f>SUM(E4:E7)</f>
        <v>16150</v>
      </c>
      <c r="F8" s="42">
        <v>32235</v>
      </c>
    </row>
    <row r="9" spans="1:10" x14ac:dyDescent="0.25">
      <c r="F9" s="1" t="s">
        <v>162</v>
      </c>
    </row>
  </sheetData>
  <mergeCells count="2">
    <mergeCell ref="A1:J1"/>
    <mergeCell ref="A2:J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2"/>
  <sheetViews>
    <sheetView topLeftCell="A8" workbookViewId="0">
      <selection activeCell="C32" sqref="C32"/>
    </sheetView>
  </sheetViews>
  <sheetFormatPr defaultRowHeight="15" x14ac:dyDescent="0.25"/>
  <cols>
    <col min="1" max="1" width="29.42578125" customWidth="1"/>
    <col min="2" max="2" width="23.5703125" customWidth="1"/>
    <col min="3" max="3" width="27.140625" customWidth="1"/>
    <col min="4" max="4" width="36.28515625" customWidth="1"/>
    <col min="5" max="5" width="23.28515625" customWidth="1"/>
  </cols>
  <sheetData>
    <row r="1" spans="1:17" x14ac:dyDescent="0.25">
      <c r="A1" s="48" t="s">
        <v>0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</row>
    <row r="2" spans="1:17" x14ac:dyDescent="0.25">
      <c r="A2" s="48" t="s">
        <v>137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</row>
    <row r="3" spans="1:17" x14ac:dyDescent="0.25">
      <c r="A3" s="1" t="s">
        <v>7</v>
      </c>
      <c r="B3" s="1"/>
      <c r="C3" s="1" t="s">
        <v>21</v>
      </c>
      <c r="D3" s="1" t="s">
        <v>22</v>
      </c>
      <c r="E3" s="1" t="s">
        <v>23</v>
      </c>
      <c r="F3" s="1" t="s">
        <v>5</v>
      </c>
    </row>
    <row r="4" spans="1:17" x14ac:dyDescent="0.25">
      <c r="A4" t="s">
        <v>8</v>
      </c>
    </row>
    <row r="5" spans="1:17" x14ac:dyDescent="0.25">
      <c r="A5">
        <v>1</v>
      </c>
    </row>
    <row r="6" spans="1:17" x14ac:dyDescent="0.25">
      <c r="A6">
        <v>2</v>
      </c>
    </row>
    <row r="7" spans="1:17" x14ac:dyDescent="0.25">
      <c r="A7" t="s">
        <v>9</v>
      </c>
    </row>
    <row r="8" spans="1:17" x14ac:dyDescent="0.25">
      <c r="A8">
        <v>1</v>
      </c>
      <c r="B8" t="s">
        <v>10</v>
      </c>
      <c r="F8" s="1"/>
    </row>
    <row r="9" spans="1:17" x14ac:dyDescent="0.25">
      <c r="A9">
        <v>2</v>
      </c>
      <c r="B9" t="s">
        <v>11</v>
      </c>
      <c r="F9" s="1"/>
    </row>
    <row r="10" spans="1:17" x14ac:dyDescent="0.25">
      <c r="A10">
        <v>3</v>
      </c>
      <c r="B10" t="s">
        <v>12</v>
      </c>
      <c r="F10" s="1"/>
    </row>
    <row r="11" spans="1:17" x14ac:dyDescent="0.25">
      <c r="A11">
        <v>4</v>
      </c>
      <c r="B11" t="s">
        <v>161</v>
      </c>
      <c r="F11" s="1"/>
    </row>
    <row r="12" spans="1:17" x14ac:dyDescent="0.25">
      <c r="A12" t="s">
        <v>13</v>
      </c>
      <c r="F12" s="1"/>
    </row>
    <row r="13" spans="1:17" x14ac:dyDescent="0.25">
      <c r="A13" t="s">
        <v>14</v>
      </c>
      <c r="F13" s="1"/>
    </row>
    <row r="14" spans="1:17" x14ac:dyDescent="0.25">
      <c r="A14" t="s">
        <v>15</v>
      </c>
      <c r="F14" s="1"/>
    </row>
    <row r="15" spans="1:17" x14ac:dyDescent="0.25">
      <c r="A15" t="s">
        <v>16</v>
      </c>
      <c r="F15" s="1"/>
    </row>
    <row r="17" spans="1:6" x14ac:dyDescent="0.25">
      <c r="A17" t="s">
        <v>17</v>
      </c>
    </row>
    <row r="18" spans="1:6" x14ac:dyDescent="0.25">
      <c r="A18" t="s">
        <v>18</v>
      </c>
    </row>
    <row r="19" spans="1:6" x14ac:dyDescent="0.25">
      <c r="A19" t="s">
        <v>19</v>
      </c>
    </row>
    <row r="21" spans="1:6" x14ac:dyDescent="0.25">
      <c r="A21" t="s">
        <v>20</v>
      </c>
    </row>
    <row r="22" spans="1:6" x14ac:dyDescent="0.25">
      <c r="A22" s="1" t="s">
        <v>5</v>
      </c>
      <c r="C22" s="1"/>
      <c r="D22" s="1"/>
      <c r="F22" s="1"/>
    </row>
  </sheetData>
  <mergeCells count="2">
    <mergeCell ref="A1:Q1"/>
    <mergeCell ref="A2:Q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5"/>
  <sheetViews>
    <sheetView topLeftCell="A19" workbookViewId="0">
      <selection activeCell="F42" sqref="F42"/>
    </sheetView>
  </sheetViews>
  <sheetFormatPr defaultRowHeight="15" x14ac:dyDescent="0.25"/>
  <cols>
    <col min="1" max="2" width="28.5703125" customWidth="1"/>
    <col min="3" max="3" width="17.42578125" style="21" customWidth="1"/>
    <col min="4" max="4" width="16.28515625" style="21" customWidth="1"/>
    <col min="5" max="5" width="17.28515625" style="21" customWidth="1"/>
    <col min="6" max="6" width="19.28515625" style="21" customWidth="1"/>
    <col min="7" max="7" width="17.7109375" style="21" customWidth="1"/>
    <col min="8" max="8" width="10" customWidth="1"/>
  </cols>
  <sheetData>
    <row r="1" spans="1:15" ht="15.75" x14ac:dyDescent="0.25">
      <c r="A1" s="49" t="s">
        <v>0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</row>
    <row r="2" spans="1:15" ht="15.75" x14ac:dyDescent="0.25">
      <c r="A2" s="49" t="s">
        <v>130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</row>
    <row r="3" spans="1:15" ht="15.75" x14ac:dyDescent="0.25">
      <c r="A3" s="13" t="s">
        <v>6</v>
      </c>
      <c r="B3" s="13"/>
      <c r="C3" s="14"/>
      <c r="D3" s="14"/>
      <c r="E3" s="14"/>
      <c r="F3" s="14"/>
      <c r="G3" s="14"/>
      <c r="H3" s="13"/>
      <c r="I3" s="13"/>
      <c r="J3" s="13"/>
      <c r="K3" s="13"/>
      <c r="L3" s="13"/>
      <c r="M3" s="13"/>
      <c r="N3" s="13"/>
      <c r="O3" s="13"/>
    </row>
    <row r="4" spans="1:15" ht="15.75" x14ac:dyDescent="0.25">
      <c r="A4" s="12" t="s">
        <v>1</v>
      </c>
      <c r="B4" s="12" t="s">
        <v>100</v>
      </c>
      <c r="C4" s="14" t="s">
        <v>24</v>
      </c>
      <c r="D4" s="14" t="s">
        <v>25</v>
      </c>
      <c r="E4" s="14" t="s">
        <v>26</v>
      </c>
      <c r="F4" s="14" t="s">
        <v>27</v>
      </c>
      <c r="G4" s="14" t="s">
        <v>28</v>
      </c>
      <c r="H4" s="11"/>
      <c r="I4" s="11"/>
      <c r="J4" s="11"/>
      <c r="K4" s="11"/>
      <c r="L4" s="11"/>
      <c r="M4" s="11"/>
      <c r="N4" s="11"/>
      <c r="O4" s="11"/>
    </row>
    <row r="5" spans="1:15" ht="15.75" x14ac:dyDescent="0.25">
      <c r="A5" s="11"/>
      <c r="B5" s="11" t="s">
        <v>120</v>
      </c>
      <c r="C5" s="15">
        <v>18000000</v>
      </c>
      <c r="D5" s="16">
        <v>12</v>
      </c>
      <c r="E5" s="17">
        <v>0.75</v>
      </c>
      <c r="F5" s="15">
        <v>13500000</v>
      </c>
      <c r="G5" s="15">
        <v>6000</v>
      </c>
      <c r="H5" s="11"/>
      <c r="I5" s="11"/>
      <c r="J5" s="11"/>
      <c r="K5" s="11"/>
      <c r="L5" s="11"/>
      <c r="M5" s="11"/>
      <c r="N5" s="11"/>
      <c r="O5" s="11"/>
    </row>
    <row r="6" spans="1:15" ht="15.75" x14ac:dyDescent="0.25">
      <c r="A6" s="11"/>
      <c r="B6" s="11" t="s">
        <v>121</v>
      </c>
      <c r="C6" s="15">
        <v>9000000</v>
      </c>
      <c r="D6" s="16">
        <v>12</v>
      </c>
      <c r="E6" s="17">
        <v>0.75</v>
      </c>
      <c r="F6" s="15">
        <v>6750000</v>
      </c>
      <c r="G6" s="15">
        <v>3000</v>
      </c>
      <c r="H6" s="11"/>
      <c r="I6" s="11"/>
      <c r="J6" s="11"/>
      <c r="K6" s="11"/>
      <c r="L6" s="11"/>
      <c r="M6" s="11"/>
      <c r="N6" s="11"/>
      <c r="O6" s="11"/>
    </row>
    <row r="7" spans="1:15" ht="15.75" x14ac:dyDescent="0.25">
      <c r="A7" s="11"/>
      <c r="B7" s="11" t="s">
        <v>122</v>
      </c>
      <c r="C7" s="15">
        <v>7200000</v>
      </c>
      <c r="D7" s="16">
        <v>12</v>
      </c>
      <c r="E7" s="17">
        <v>0.75</v>
      </c>
      <c r="F7" s="15">
        <v>5400000</v>
      </c>
      <c r="G7" s="15">
        <v>2400</v>
      </c>
      <c r="H7" s="11"/>
      <c r="I7" s="11"/>
      <c r="J7" s="11"/>
      <c r="K7" s="11"/>
      <c r="L7" s="11"/>
      <c r="M7" s="11"/>
      <c r="N7" s="11"/>
      <c r="O7" s="11"/>
    </row>
    <row r="8" spans="1:15" ht="15.75" x14ac:dyDescent="0.25">
      <c r="A8" s="11"/>
      <c r="B8" s="11" t="s">
        <v>129</v>
      </c>
      <c r="C8" s="15">
        <v>4800000</v>
      </c>
      <c r="D8" s="16">
        <v>12</v>
      </c>
      <c r="E8" s="17">
        <v>1</v>
      </c>
      <c r="F8" s="15">
        <v>4800000</v>
      </c>
      <c r="G8" s="15">
        <v>2100</v>
      </c>
      <c r="H8" s="11"/>
      <c r="I8" s="11"/>
      <c r="J8" s="11"/>
      <c r="K8" s="11"/>
      <c r="L8" s="11"/>
      <c r="M8" s="11"/>
      <c r="N8" s="11"/>
      <c r="O8" s="11"/>
    </row>
    <row r="9" spans="1:15" ht="15.75" x14ac:dyDescent="0.25">
      <c r="A9" s="1"/>
      <c r="B9" s="11" t="s">
        <v>133</v>
      </c>
      <c r="C9" s="18">
        <v>39000000</v>
      </c>
      <c r="E9" s="23">
        <v>0.05</v>
      </c>
      <c r="F9" s="18">
        <v>1950000</v>
      </c>
      <c r="G9" s="18">
        <v>850</v>
      </c>
    </row>
    <row r="10" spans="1:15" x14ac:dyDescent="0.25">
      <c r="A10" s="1" t="s">
        <v>88</v>
      </c>
      <c r="B10" s="1"/>
      <c r="C10" s="19"/>
      <c r="E10" s="20"/>
      <c r="F10" s="19">
        <f>SUM(F5:F9)</f>
        <v>32400000</v>
      </c>
      <c r="G10" s="19">
        <f>SUM(G5:G9)</f>
        <v>14350</v>
      </c>
    </row>
    <row r="12" spans="1:15" ht="15.75" x14ac:dyDescent="0.25">
      <c r="A12" s="12" t="s">
        <v>2</v>
      </c>
      <c r="B12" s="1"/>
      <c r="C12" s="20" t="s">
        <v>36</v>
      </c>
      <c r="D12" s="20" t="s">
        <v>37</v>
      </c>
      <c r="E12" s="20" t="s">
        <v>38</v>
      </c>
      <c r="F12" s="20" t="s">
        <v>27</v>
      </c>
      <c r="G12" s="20" t="s">
        <v>28</v>
      </c>
      <c r="H12" s="1"/>
    </row>
    <row r="13" spans="1:15" ht="15.75" x14ac:dyDescent="0.25">
      <c r="A13" s="10" t="s">
        <v>29</v>
      </c>
      <c r="G13" s="21">
        <v>0</v>
      </c>
    </row>
    <row r="14" spans="1:15" ht="15.75" x14ac:dyDescent="0.25">
      <c r="A14" s="11" t="s">
        <v>30</v>
      </c>
      <c r="E14" s="22"/>
      <c r="F14" s="22"/>
      <c r="G14" s="21">
        <v>0</v>
      </c>
    </row>
    <row r="15" spans="1:15" ht="15.75" x14ac:dyDescent="0.25">
      <c r="A15" s="11" t="s">
        <v>31</v>
      </c>
      <c r="C15" s="21">
        <v>5</v>
      </c>
      <c r="D15" s="21">
        <v>2</v>
      </c>
      <c r="E15" s="18">
        <v>600000</v>
      </c>
      <c r="F15" s="18">
        <v>6000000</v>
      </c>
      <c r="G15" s="18">
        <v>2600</v>
      </c>
    </row>
    <row r="16" spans="1:15" ht="15.75" x14ac:dyDescent="0.25">
      <c r="A16" s="11" t="s">
        <v>32</v>
      </c>
      <c r="C16" s="21">
        <v>10</v>
      </c>
      <c r="D16" s="21">
        <v>2</v>
      </c>
      <c r="E16" s="18">
        <v>150000</v>
      </c>
      <c r="F16" s="18">
        <v>3000000</v>
      </c>
      <c r="G16" s="18">
        <v>1300</v>
      </c>
    </row>
    <row r="17" spans="1:7" ht="15.75" x14ac:dyDescent="0.25">
      <c r="A17" s="11" t="s">
        <v>33</v>
      </c>
      <c r="C17" s="21">
        <v>10</v>
      </c>
      <c r="D17" s="21">
        <v>2</v>
      </c>
      <c r="E17" s="18">
        <v>100000</v>
      </c>
      <c r="F17" s="18">
        <v>2000000</v>
      </c>
      <c r="G17" s="18">
        <v>870</v>
      </c>
    </row>
    <row r="18" spans="1:7" ht="15.75" x14ac:dyDescent="0.25">
      <c r="A18" s="11" t="s">
        <v>34</v>
      </c>
      <c r="D18" s="21">
        <v>1</v>
      </c>
      <c r="E18" s="18">
        <v>1196000</v>
      </c>
      <c r="F18" s="18">
        <v>1196000</v>
      </c>
      <c r="G18" s="18">
        <v>520</v>
      </c>
    </row>
    <row r="19" spans="1:7" x14ac:dyDescent="0.25">
      <c r="A19" s="1"/>
      <c r="B19" s="1"/>
      <c r="F19" s="37"/>
      <c r="G19" s="20"/>
    </row>
    <row r="20" spans="1:7" ht="15.75" x14ac:dyDescent="0.25">
      <c r="A20" s="12" t="s">
        <v>35</v>
      </c>
      <c r="B20" s="1"/>
    </row>
    <row r="21" spans="1:7" ht="15.75" x14ac:dyDescent="0.25">
      <c r="A21" s="11" t="s">
        <v>31</v>
      </c>
      <c r="C21" s="21">
        <v>42</v>
      </c>
      <c r="D21" s="21">
        <v>12</v>
      </c>
      <c r="E21" s="18">
        <v>80000</v>
      </c>
      <c r="F21" s="18">
        <v>960000</v>
      </c>
      <c r="G21" s="18">
        <v>420</v>
      </c>
    </row>
    <row r="22" spans="1:7" ht="15.75" x14ac:dyDescent="0.25">
      <c r="A22" s="11" t="s">
        <v>32</v>
      </c>
      <c r="C22" s="21">
        <v>12</v>
      </c>
      <c r="D22" s="21">
        <v>2</v>
      </c>
      <c r="E22" s="18">
        <v>50000</v>
      </c>
      <c r="F22" s="18">
        <v>1200000</v>
      </c>
      <c r="G22" s="18">
        <v>525</v>
      </c>
    </row>
    <row r="23" spans="1:7" ht="15.75" x14ac:dyDescent="0.25">
      <c r="A23" s="11" t="s">
        <v>33</v>
      </c>
      <c r="C23" s="21">
        <v>12</v>
      </c>
      <c r="D23" s="21">
        <v>2</v>
      </c>
      <c r="E23" s="18">
        <v>50000</v>
      </c>
      <c r="F23" s="18">
        <v>1200000</v>
      </c>
      <c r="G23" s="18">
        <v>525</v>
      </c>
    </row>
    <row r="24" spans="1:7" ht="15.75" x14ac:dyDescent="0.25">
      <c r="A24" s="11" t="s">
        <v>34</v>
      </c>
      <c r="D24" s="21">
        <v>2</v>
      </c>
      <c r="E24" s="22">
        <v>750000</v>
      </c>
      <c r="F24" s="18">
        <v>750000</v>
      </c>
      <c r="G24" s="21">
        <v>330</v>
      </c>
    </row>
    <row r="25" spans="1:7" ht="15.75" x14ac:dyDescent="0.25">
      <c r="A25" s="12" t="s">
        <v>5</v>
      </c>
      <c r="B25" s="1"/>
      <c r="C25" s="20"/>
      <c r="D25" s="20"/>
      <c r="E25" s="19"/>
      <c r="F25" s="19">
        <f>SUM(F15:F24)</f>
        <v>16306000</v>
      </c>
      <c r="G25" s="19">
        <f>SUM(G13:G24)</f>
        <v>7090</v>
      </c>
    </row>
    <row r="27" spans="1:7" ht="15.75" x14ac:dyDescent="0.25">
      <c r="A27" s="12" t="s">
        <v>39</v>
      </c>
      <c r="B27" s="1"/>
      <c r="C27" s="20"/>
      <c r="D27" s="20"/>
      <c r="E27" s="20"/>
      <c r="F27" s="20"/>
      <c r="G27" s="20"/>
    </row>
    <row r="28" spans="1:7" ht="15.75" x14ac:dyDescent="0.25">
      <c r="A28" s="10" t="s">
        <v>40</v>
      </c>
      <c r="C28" s="20" t="s">
        <v>101</v>
      </c>
      <c r="D28" s="20" t="s">
        <v>37</v>
      </c>
      <c r="E28" s="20" t="s">
        <v>38</v>
      </c>
      <c r="F28" s="20" t="s">
        <v>27</v>
      </c>
      <c r="G28" s="20" t="s">
        <v>28</v>
      </c>
    </row>
    <row r="29" spans="1:7" ht="15.75" x14ac:dyDescent="0.25">
      <c r="A29" s="11" t="s">
        <v>41</v>
      </c>
      <c r="D29" s="21">
        <v>8</v>
      </c>
      <c r="E29" s="18">
        <v>125000</v>
      </c>
      <c r="F29" s="18">
        <v>1000000</v>
      </c>
      <c r="G29" s="18">
        <v>440</v>
      </c>
    </row>
    <row r="30" spans="1:7" ht="15.75" x14ac:dyDescent="0.25">
      <c r="A30" s="11" t="s">
        <v>132</v>
      </c>
      <c r="D30" s="21">
        <v>4</v>
      </c>
      <c r="E30" s="18">
        <v>500000</v>
      </c>
      <c r="F30" s="18">
        <v>2000000</v>
      </c>
      <c r="G30" s="18">
        <v>880</v>
      </c>
    </row>
    <row r="32" spans="1:7" ht="15.75" x14ac:dyDescent="0.25">
      <c r="A32" s="10" t="s">
        <v>42</v>
      </c>
      <c r="B32" s="1"/>
    </row>
    <row r="33" spans="1:8" ht="15.75" x14ac:dyDescent="0.25">
      <c r="A33" s="11" t="s">
        <v>43</v>
      </c>
      <c r="C33" s="21">
        <v>12</v>
      </c>
      <c r="D33" s="21">
        <v>2</v>
      </c>
      <c r="E33" s="18">
        <v>75000</v>
      </c>
      <c r="F33" s="18">
        <v>1800000</v>
      </c>
      <c r="G33" s="18">
        <v>790</v>
      </c>
    </row>
    <row r="34" spans="1:8" ht="15.75" x14ac:dyDescent="0.25">
      <c r="A34" s="11" t="s">
        <v>44</v>
      </c>
      <c r="D34" s="21">
        <v>10</v>
      </c>
      <c r="E34" s="18">
        <v>100000</v>
      </c>
      <c r="F34" s="18">
        <v>1000000</v>
      </c>
      <c r="G34" s="18">
        <v>440</v>
      </c>
    </row>
    <row r="35" spans="1:8" ht="15.75" x14ac:dyDescent="0.25">
      <c r="A35" s="11" t="s">
        <v>45</v>
      </c>
      <c r="C35" s="21">
        <v>12</v>
      </c>
      <c r="D35" s="21">
        <v>1</v>
      </c>
      <c r="E35" s="18">
        <v>40000</v>
      </c>
      <c r="F35" s="18">
        <v>480000</v>
      </c>
      <c r="G35" s="18">
        <v>210</v>
      </c>
    </row>
    <row r="36" spans="1:8" ht="15.75" x14ac:dyDescent="0.25">
      <c r="A36" s="11" t="s">
        <v>46</v>
      </c>
      <c r="C36" s="21">
        <v>12</v>
      </c>
      <c r="D36" s="21">
        <v>1</v>
      </c>
      <c r="E36" s="18">
        <v>170000</v>
      </c>
      <c r="F36" s="18">
        <v>2040000</v>
      </c>
      <c r="G36" s="18">
        <v>890</v>
      </c>
    </row>
    <row r="37" spans="1:8" ht="15.75" x14ac:dyDescent="0.25">
      <c r="A37" s="11" t="s">
        <v>47</v>
      </c>
      <c r="C37" s="21">
        <v>1</v>
      </c>
      <c r="D37" s="21">
        <v>1</v>
      </c>
      <c r="E37" s="18">
        <v>450000</v>
      </c>
      <c r="F37" s="18">
        <v>450000</v>
      </c>
      <c r="G37" s="18">
        <v>200</v>
      </c>
    </row>
    <row r="38" spans="1:8" ht="15.75" x14ac:dyDescent="0.25">
      <c r="A38" s="10" t="s">
        <v>48</v>
      </c>
      <c r="B38" s="1"/>
    </row>
    <row r="39" spans="1:8" ht="15.75" x14ac:dyDescent="0.25">
      <c r="A39" s="11" t="s">
        <v>49</v>
      </c>
      <c r="C39" s="21">
        <v>12</v>
      </c>
      <c r="D39" s="21">
        <v>1</v>
      </c>
      <c r="E39" s="18">
        <v>40000</v>
      </c>
      <c r="F39" s="18">
        <v>480000</v>
      </c>
      <c r="G39" s="18">
        <v>200</v>
      </c>
    </row>
    <row r="40" spans="1:8" ht="15.75" x14ac:dyDescent="0.25">
      <c r="A40" s="11" t="s">
        <v>50</v>
      </c>
      <c r="D40" s="21">
        <v>1</v>
      </c>
      <c r="E40" s="18">
        <v>400000</v>
      </c>
      <c r="F40" s="18">
        <v>400000</v>
      </c>
      <c r="G40" s="18">
        <v>175</v>
      </c>
    </row>
    <row r="41" spans="1:8" ht="15.75" x14ac:dyDescent="0.25">
      <c r="A41" s="11" t="s">
        <v>45</v>
      </c>
      <c r="C41" s="21">
        <v>12</v>
      </c>
      <c r="D41" s="21">
        <v>1</v>
      </c>
      <c r="E41" s="18">
        <v>80000</v>
      </c>
      <c r="F41" s="18">
        <v>960000</v>
      </c>
      <c r="G41" s="18">
        <v>420</v>
      </c>
    </row>
    <row r="42" spans="1:8" ht="15.75" x14ac:dyDescent="0.25">
      <c r="A42" s="12" t="s">
        <v>5</v>
      </c>
      <c r="B42" s="1"/>
      <c r="C42" s="20">
        <f>SUM(C28:C41)</f>
        <v>61</v>
      </c>
      <c r="D42" s="20">
        <f>SUM(D28:D41)</f>
        <v>30</v>
      </c>
      <c r="E42" s="19">
        <f>SUM(E28:E41)</f>
        <v>1980000</v>
      </c>
      <c r="F42" s="19">
        <f>SUM(F28:F41)</f>
        <v>10610000</v>
      </c>
      <c r="G42" s="19">
        <f>SUM(G28:G41)</f>
        <v>4645</v>
      </c>
    </row>
    <row r="43" spans="1:8" ht="15.75" x14ac:dyDescent="0.25">
      <c r="A43" s="12" t="s">
        <v>51</v>
      </c>
      <c r="B43" s="1"/>
      <c r="F43" s="19">
        <v>59316000</v>
      </c>
      <c r="G43" s="19">
        <v>26085</v>
      </c>
    </row>
    <row r="45" spans="1:8" x14ac:dyDescent="0.25">
      <c r="A45" s="1"/>
      <c r="B45" s="1"/>
      <c r="C45" s="20"/>
      <c r="D45" s="20"/>
      <c r="E45" s="20"/>
      <c r="F45" s="20"/>
      <c r="G45" s="20"/>
      <c r="H45" s="1"/>
    </row>
  </sheetData>
  <mergeCells count="2">
    <mergeCell ref="A1:O1"/>
    <mergeCell ref="A2:O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7"/>
  <sheetViews>
    <sheetView tabSelected="1" workbookViewId="0">
      <selection sqref="A1:S1"/>
    </sheetView>
  </sheetViews>
  <sheetFormatPr defaultRowHeight="15.75" x14ac:dyDescent="0.25"/>
  <cols>
    <col min="1" max="2" width="32" style="25" customWidth="1"/>
    <col min="3" max="3" width="18.7109375" style="18" customWidth="1"/>
    <col min="4" max="4" width="17.85546875" style="15" customWidth="1"/>
    <col min="5" max="5" width="17.7109375" style="15" customWidth="1"/>
    <col min="6" max="6" width="17.42578125" style="15" customWidth="1"/>
    <col min="7" max="7" width="16" style="15" customWidth="1"/>
    <col min="8" max="8" width="12.85546875" style="4" customWidth="1"/>
    <col min="9" max="16384" width="9.140625" style="4"/>
  </cols>
  <sheetData>
    <row r="1" spans="1:19" ht="15" x14ac:dyDescent="0.25">
      <c r="A1" s="50" t="s">
        <v>0</v>
      </c>
      <c r="B1" s="50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</row>
    <row r="2" spans="1:19" ht="15" x14ac:dyDescent="0.25">
      <c r="A2" s="52" t="s">
        <v>135</v>
      </c>
      <c r="B2" s="52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</row>
    <row r="3" spans="1:19" x14ac:dyDescent="0.25">
      <c r="A3" s="58" t="s">
        <v>164</v>
      </c>
      <c r="B3" s="24"/>
      <c r="C3" s="19"/>
      <c r="D3" s="27"/>
      <c r="E3" s="27"/>
      <c r="F3" s="27"/>
      <c r="G3" s="27"/>
      <c r="H3" s="3">
        <v>0</v>
      </c>
      <c r="I3" s="3"/>
    </row>
    <row r="5" spans="1:19" x14ac:dyDescent="0.25">
      <c r="A5" s="24" t="s">
        <v>1</v>
      </c>
      <c r="B5" s="24" t="s">
        <v>100</v>
      </c>
      <c r="C5" s="19" t="s">
        <v>24</v>
      </c>
      <c r="D5" s="27" t="s">
        <v>25</v>
      </c>
      <c r="E5" s="27" t="s">
        <v>26</v>
      </c>
      <c r="F5" s="27" t="s">
        <v>27</v>
      </c>
      <c r="G5" s="27" t="s">
        <v>28</v>
      </c>
    </row>
    <row r="6" spans="1:19" x14ac:dyDescent="0.25">
      <c r="B6" s="25" t="s">
        <v>134</v>
      </c>
      <c r="C6" s="18">
        <v>6000000</v>
      </c>
      <c r="D6" s="15">
        <v>12</v>
      </c>
      <c r="E6" s="28">
        <v>1</v>
      </c>
      <c r="F6" s="15">
        <v>6000000</v>
      </c>
      <c r="G6" s="15">
        <v>2600</v>
      </c>
    </row>
    <row r="7" spans="1:19" x14ac:dyDescent="0.25">
      <c r="E7" s="27" t="s">
        <v>5</v>
      </c>
      <c r="F7" s="27">
        <v>6000000</v>
      </c>
      <c r="G7" s="27">
        <v>2600</v>
      </c>
    </row>
    <row r="10" spans="1:19" x14ac:dyDescent="0.25">
      <c r="E10" s="15" t="s">
        <v>88</v>
      </c>
    </row>
    <row r="11" spans="1:19" x14ac:dyDescent="0.25">
      <c r="A11" s="24" t="s">
        <v>2</v>
      </c>
      <c r="C11" s="18" t="s">
        <v>53</v>
      </c>
      <c r="D11" s="15" t="s">
        <v>37</v>
      </c>
      <c r="E11" s="15" t="s">
        <v>38</v>
      </c>
      <c r="F11" s="15" t="s">
        <v>27</v>
      </c>
      <c r="G11" s="15" t="s">
        <v>28</v>
      </c>
    </row>
    <row r="12" spans="1:19" x14ac:dyDescent="0.25">
      <c r="A12" s="26" t="s">
        <v>91</v>
      </c>
      <c r="G12" s="15">
        <v>0</v>
      </c>
    </row>
    <row r="13" spans="1:19" x14ac:dyDescent="0.25">
      <c r="A13" s="25" t="s">
        <v>125</v>
      </c>
      <c r="G13" s="15">
        <v>0</v>
      </c>
    </row>
    <row r="14" spans="1:19" x14ac:dyDescent="0.25">
      <c r="A14" s="25" t="s">
        <v>31</v>
      </c>
      <c r="C14" s="21">
        <v>5</v>
      </c>
      <c r="D14" s="21">
        <v>2</v>
      </c>
      <c r="E14" s="18">
        <v>600000</v>
      </c>
      <c r="F14" s="18">
        <v>6000000</v>
      </c>
      <c r="G14" s="15">
        <v>2600</v>
      </c>
    </row>
    <row r="15" spans="1:19" x14ac:dyDescent="0.25">
      <c r="A15" s="25" t="s">
        <v>126</v>
      </c>
      <c r="C15" s="21">
        <v>10</v>
      </c>
      <c r="D15" s="21">
        <v>2</v>
      </c>
      <c r="E15" s="18">
        <v>150000</v>
      </c>
      <c r="F15" s="18">
        <v>3000000</v>
      </c>
      <c r="G15" s="15">
        <v>1300</v>
      </c>
    </row>
    <row r="16" spans="1:19" x14ac:dyDescent="0.25">
      <c r="A16" s="25" t="s">
        <v>33</v>
      </c>
      <c r="C16" s="21">
        <v>10</v>
      </c>
      <c r="D16" s="21">
        <v>2</v>
      </c>
      <c r="E16" s="18">
        <v>100000</v>
      </c>
      <c r="F16" s="18">
        <v>2000000</v>
      </c>
      <c r="G16" s="15">
        <v>880</v>
      </c>
    </row>
    <row r="17" spans="1:7" x14ac:dyDescent="0.25">
      <c r="A17" s="25" t="s">
        <v>127</v>
      </c>
      <c r="C17" s="21"/>
      <c r="D17" s="21"/>
      <c r="E17" s="18">
        <v>1196000</v>
      </c>
      <c r="F17" s="18">
        <v>1196000</v>
      </c>
      <c r="G17" s="15">
        <v>520</v>
      </c>
    </row>
    <row r="18" spans="1:7" x14ac:dyDescent="0.25">
      <c r="A18" s="24"/>
    </row>
    <row r="19" spans="1:7" x14ac:dyDescent="0.25">
      <c r="A19" s="26" t="s">
        <v>93</v>
      </c>
    </row>
    <row r="20" spans="1:7" x14ac:dyDescent="0.25">
      <c r="A20" s="25" t="s">
        <v>31</v>
      </c>
      <c r="C20" s="21">
        <v>42</v>
      </c>
      <c r="D20" s="21">
        <v>12</v>
      </c>
      <c r="E20" s="18">
        <v>80000</v>
      </c>
      <c r="F20" s="18">
        <v>960000</v>
      </c>
      <c r="G20" s="15">
        <v>420</v>
      </c>
    </row>
    <row r="21" spans="1:7" x14ac:dyDescent="0.25">
      <c r="A21" s="25" t="s">
        <v>126</v>
      </c>
      <c r="C21" s="21">
        <v>12</v>
      </c>
      <c r="D21" s="21">
        <v>2</v>
      </c>
      <c r="E21" s="18">
        <v>50000</v>
      </c>
      <c r="F21" s="18">
        <v>1200000</v>
      </c>
      <c r="G21" s="15">
        <v>525</v>
      </c>
    </row>
    <row r="22" spans="1:7" x14ac:dyDescent="0.25">
      <c r="A22" s="25" t="s">
        <v>107</v>
      </c>
      <c r="C22" s="21">
        <v>12</v>
      </c>
      <c r="D22" s="21">
        <v>2</v>
      </c>
      <c r="E22" s="18">
        <v>50000</v>
      </c>
      <c r="F22" s="18">
        <v>1200000</v>
      </c>
      <c r="G22" s="15">
        <v>525</v>
      </c>
    </row>
    <row r="23" spans="1:7" x14ac:dyDescent="0.25">
      <c r="A23" s="25" t="s">
        <v>108</v>
      </c>
      <c r="D23" s="21">
        <v>2</v>
      </c>
      <c r="E23" s="22">
        <v>750000</v>
      </c>
      <c r="F23" s="18">
        <v>750000</v>
      </c>
      <c r="G23" s="15">
        <v>330</v>
      </c>
    </row>
    <row r="24" spans="1:7" x14ac:dyDescent="0.25">
      <c r="A24" s="24"/>
      <c r="E24" s="27" t="s">
        <v>5</v>
      </c>
      <c r="F24" s="19">
        <v>16306000</v>
      </c>
      <c r="G24" s="27">
        <v>7100</v>
      </c>
    </row>
    <row r="25" spans="1:7" x14ac:dyDescent="0.25">
      <c r="F25" s="15">
        <f>SUM(H25)</f>
        <v>0</v>
      </c>
      <c r="G25" s="15">
        <f>SUM(I25)</f>
        <v>0</v>
      </c>
    </row>
    <row r="26" spans="1:7" x14ac:dyDescent="0.25">
      <c r="A26" s="24" t="s">
        <v>110</v>
      </c>
      <c r="C26" s="19" t="s">
        <v>128</v>
      </c>
      <c r="D26" s="27" t="s">
        <v>54</v>
      </c>
      <c r="E26" s="27" t="s">
        <v>38</v>
      </c>
      <c r="F26" s="27" t="s">
        <v>27</v>
      </c>
      <c r="G26" s="27" t="s">
        <v>28</v>
      </c>
    </row>
    <row r="27" spans="1:7" x14ac:dyDescent="0.25">
      <c r="A27" s="25" t="s">
        <v>55</v>
      </c>
      <c r="D27" s="15">
        <v>1</v>
      </c>
      <c r="E27" s="15">
        <v>1804000</v>
      </c>
      <c r="F27" s="15">
        <f>E27*D27</f>
        <v>1804000</v>
      </c>
      <c r="G27" s="15">
        <v>790</v>
      </c>
    </row>
    <row r="28" spans="1:7" x14ac:dyDescent="0.25">
      <c r="A28" s="25" t="s">
        <v>56</v>
      </c>
      <c r="D28" s="15">
        <v>1</v>
      </c>
      <c r="E28" s="15">
        <v>2640000</v>
      </c>
      <c r="F28" s="15">
        <f>E28*D28</f>
        <v>2640000</v>
      </c>
      <c r="G28" s="15">
        <v>1160</v>
      </c>
    </row>
    <row r="29" spans="1:7" x14ac:dyDescent="0.25">
      <c r="A29" s="25" t="s">
        <v>57</v>
      </c>
      <c r="C29" s="18">
        <v>12</v>
      </c>
      <c r="D29" s="15">
        <v>200</v>
      </c>
      <c r="E29" s="15">
        <v>1500</v>
      </c>
      <c r="F29" s="15">
        <v>3600000</v>
      </c>
      <c r="G29" s="15">
        <v>1600</v>
      </c>
    </row>
    <row r="30" spans="1:7" x14ac:dyDescent="0.25">
      <c r="A30" s="25" t="s">
        <v>58</v>
      </c>
      <c r="C30" s="18">
        <v>12</v>
      </c>
      <c r="D30" s="15">
        <v>200</v>
      </c>
      <c r="E30" s="15">
        <v>250</v>
      </c>
      <c r="F30" s="15">
        <v>600000</v>
      </c>
      <c r="G30" s="15">
        <v>260</v>
      </c>
    </row>
    <row r="31" spans="1:7" x14ac:dyDescent="0.25">
      <c r="A31" s="25" t="s">
        <v>59</v>
      </c>
      <c r="C31" s="18">
        <v>12</v>
      </c>
      <c r="D31" s="15">
        <v>200</v>
      </c>
      <c r="E31" s="15">
        <v>1200</v>
      </c>
      <c r="F31" s="15">
        <v>2880000</v>
      </c>
      <c r="G31" s="15">
        <v>1260</v>
      </c>
    </row>
    <row r="32" spans="1:7" x14ac:dyDescent="0.25">
      <c r="A32" s="24" t="s">
        <v>88</v>
      </c>
      <c r="B32" s="24"/>
      <c r="E32" s="27">
        <f>SUM(E27:E31)</f>
        <v>4446950</v>
      </c>
      <c r="F32" s="27">
        <f>SUM(F27:F31)</f>
        <v>11524000</v>
      </c>
      <c r="G32" s="27">
        <f>SUM(G27:G31)</f>
        <v>5070</v>
      </c>
    </row>
    <row r="34" spans="1:7" x14ac:dyDescent="0.25">
      <c r="A34" s="24" t="s">
        <v>60</v>
      </c>
      <c r="B34" s="24"/>
      <c r="C34" s="19"/>
      <c r="D34" s="27"/>
      <c r="E34" s="27"/>
      <c r="F34" s="27"/>
      <c r="G34" s="27"/>
    </row>
    <row r="35" spans="1:7" x14ac:dyDescent="0.25">
      <c r="A35" s="26" t="s">
        <v>61</v>
      </c>
      <c r="B35" s="24"/>
      <c r="C35" s="19" t="s">
        <v>101</v>
      </c>
      <c r="D35" s="27" t="s">
        <v>37</v>
      </c>
      <c r="E35" s="27" t="s">
        <v>38</v>
      </c>
      <c r="F35" s="27" t="s">
        <v>27</v>
      </c>
      <c r="G35" s="27" t="s">
        <v>28</v>
      </c>
    </row>
    <row r="36" spans="1:7" x14ac:dyDescent="0.25">
      <c r="A36" s="25" t="s">
        <v>62</v>
      </c>
      <c r="D36" s="15">
        <v>8</v>
      </c>
      <c r="E36" s="15">
        <v>175000</v>
      </c>
      <c r="F36" s="15">
        <v>1400000</v>
      </c>
      <c r="G36" s="15">
        <v>610</v>
      </c>
    </row>
    <row r="37" spans="1:7" x14ac:dyDescent="0.25">
      <c r="A37" s="25" t="s">
        <v>63</v>
      </c>
      <c r="C37" s="18">
        <v>12</v>
      </c>
      <c r="D37" s="15">
        <v>1</v>
      </c>
      <c r="E37" s="15">
        <v>220000</v>
      </c>
      <c r="F37" s="15">
        <f>E37*D37*C37</f>
        <v>2640000</v>
      </c>
      <c r="G37" s="15">
        <v>1160</v>
      </c>
    </row>
    <row r="38" spans="1:7" x14ac:dyDescent="0.25">
      <c r="A38" s="25" t="s">
        <v>64</v>
      </c>
      <c r="C38" s="18">
        <v>12</v>
      </c>
      <c r="E38" s="15">
        <v>160000</v>
      </c>
      <c r="F38" s="15">
        <f>E38*C38</f>
        <v>1920000</v>
      </c>
      <c r="G38" s="15">
        <v>840</v>
      </c>
    </row>
    <row r="39" spans="1:7" x14ac:dyDescent="0.25">
      <c r="A39" s="25" t="s">
        <v>65</v>
      </c>
      <c r="D39" s="15">
        <v>1</v>
      </c>
      <c r="E39" s="15">
        <v>770000</v>
      </c>
      <c r="F39" s="15">
        <f>E39*D39</f>
        <v>770000</v>
      </c>
      <c r="G39" s="15">
        <v>340</v>
      </c>
    </row>
    <row r="40" spans="1:7" x14ac:dyDescent="0.25">
      <c r="A40" s="26" t="s">
        <v>66</v>
      </c>
      <c r="B40" s="24"/>
    </row>
    <row r="41" spans="1:7" x14ac:dyDescent="0.25">
      <c r="A41" s="25" t="s">
        <v>44</v>
      </c>
      <c r="D41" s="15">
        <v>1</v>
      </c>
      <c r="E41" s="15">
        <v>1320000</v>
      </c>
      <c r="F41" s="15">
        <f>E41*D41</f>
        <v>1320000</v>
      </c>
      <c r="G41" s="15">
        <v>580</v>
      </c>
    </row>
    <row r="42" spans="1:7" x14ac:dyDescent="0.25">
      <c r="A42" s="25" t="s">
        <v>67</v>
      </c>
      <c r="D42" s="15">
        <v>100</v>
      </c>
      <c r="E42" s="15">
        <v>10000</v>
      </c>
      <c r="F42" s="15">
        <f>E42*D42</f>
        <v>1000000</v>
      </c>
      <c r="G42" s="15">
        <v>440</v>
      </c>
    </row>
    <row r="43" spans="1:7" x14ac:dyDescent="0.25">
      <c r="A43" s="25" t="s">
        <v>68</v>
      </c>
      <c r="D43" s="15">
        <v>1</v>
      </c>
      <c r="E43" s="15">
        <v>450000</v>
      </c>
      <c r="F43" s="15">
        <v>450000</v>
      </c>
      <c r="G43" s="15">
        <v>200</v>
      </c>
    </row>
    <row r="44" spans="1:7" s="57" customFormat="1" x14ac:dyDescent="0.25">
      <c r="A44" s="54" t="s">
        <v>163</v>
      </c>
      <c r="B44" s="54"/>
      <c r="C44" s="55"/>
      <c r="D44" s="56">
        <v>1</v>
      </c>
      <c r="E44" s="56">
        <v>33000000</v>
      </c>
      <c r="F44" s="56">
        <v>33000000</v>
      </c>
      <c r="G44" s="56">
        <v>14400</v>
      </c>
    </row>
    <row r="45" spans="1:7" x14ac:dyDescent="0.25">
      <c r="A45" s="25" t="s">
        <v>69</v>
      </c>
      <c r="C45" s="18">
        <v>12</v>
      </c>
      <c r="D45" s="15">
        <v>1</v>
      </c>
      <c r="E45" s="15">
        <v>60000</v>
      </c>
      <c r="F45" s="15">
        <f>E45*D45*C45</f>
        <v>720000</v>
      </c>
      <c r="G45" s="15">
        <v>320</v>
      </c>
    </row>
    <row r="46" spans="1:7" x14ac:dyDescent="0.25">
      <c r="A46" s="24" t="s">
        <v>5</v>
      </c>
      <c r="B46" s="24"/>
      <c r="C46" s="19"/>
      <c r="D46" s="27"/>
      <c r="E46" s="27"/>
      <c r="F46" s="27">
        <f>SUM(F35:F45)</f>
        <v>43220000</v>
      </c>
      <c r="G46" s="27">
        <f>SUM(G35:G45)</f>
        <v>18890</v>
      </c>
    </row>
    <row r="47" spans="1:7" x14ac:dyDescent="0.25">
      <c r="A47" s="24" t="s">
        <v>51</v>
      </c>
      <c r="B47" s="24"/>
      <c r="E47" s="27" t="s">
        <v>5</v>
      </c>
      <c r="F47" s="27">
        <v>77050000</v>
      </c>
      <c r="G47" s="27">
        <v>33660</v>
      </c>
    </row>
  </sheetData>
  <mergeCells count="2">
    <mergeCell ref="A1:S1"/>
    <mergeCell ref="A2:S2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7"/>
  <sheetViews>
    <sheetView topLeftCell="A31" workbookViewId="0">
      <selection activeCell="G55" sqref="G55"/>
    </sheetView>
  </sheetViews>
  <sheetFormatPr defaultRowHeight="15" x14ac:dyDescent="0.25"/>
  <cols>
    <col min="1" max="1" width="30.5703125" customWidth="1"/>
    <col min="2" max="2" width="28.42578125" customWidth="1"/>
    <col min="3" max="3" width="19.28515625" style="6" customWidth="1"/>
    <col min="4" max="5" width="17.85546875" style="6" customWidth="1"/>
    <col min="6" max="6" width="18.28515625" style="6" customWidth="1"/>
    <col min="7" max="7" width="18.5703125" style="6" customWidth="1"/>
  </cols>
  <sheetData>
    <row r="1" spans="1:12" ht="17.25" customHeight="1" x14ac:dyDescent="0.25">
      <c r="A1" s="48" t="s">
        <v>0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</row>
    <row r="2" spans="1:12" x14ac:dyDescent="0.25">
      <c r="A2" s="48" t="s">
        <v>90</v>
      </c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</row>
    <row r="4" spans="1:12" x14ac:dyDescent="0.25">
      <c r="A4" s="1" t="s">
        <v>87</v>
      </c>
      <c r="B4" s="1"/>
      <c r="C4" s="7"/>
      <c r="D4" s="7"/>
      <c r="E4" s="7"/>
      <c r="F4" s="7" t="s">
        <v>52</v>
      </c>
      <c r="G4" s="7"/>
    </row>
    <row r="6" spans="1:12" x14ac:dyDescent="0.25">
      <c r="A6" s="1" t="s">
        <v>1</v>
      </c>
      <c r="B6" t="s">
        <v>100</v>
      </c>
      <c r="C6" s="6" t="s">
        <v>24</v>
      </c>
      <c r="D6" s="6" t="s">
        <v>25</v>
      </c>
      <c r="E6" s="6" t="s">
        <v>26</v>
      </c>
      <c r="F6" s="6" t="s">
        <v>27</v>
      </c>
      <c r="G6" s="6" t="s">
        <v>28</v>
      </c>
    </row>
    <row r="7" spans="1:12" x14ac:dyDescent="0.25">
      <c r="A7" t="s">
        <v>70</v>
      </c>
      <c r="B7" t="s">
        <v>71</v>
      </c>
      <c r="C7" s="9">
        <v>2400000</v>
      </c>
      <c r="D7" s="6">
        <v>12</v>
      </c>
      <c r="E7" s="8">
        <v>1</v>
      </c>
      <c r="F7" s="9">
        <v>2400000</v>
      </c>
      <c r="G7" s="9">
        <v>1050</v>
      </c>
    </row>
    <row r="8" spans="1:12" x14ac:dyDescent="0.25">
      <c r="A8" t="s">
        <v>72</v>
      </c>
      <c r="B8" t="s">
        <v>73</v>
      </c>
      <c r="C8" s="9">
        <v>3600000</v>
      </c>
      <c r="D8" s="6">
        <v>12</v>
      </c>
      <c r="E8" s="8">
        <v>1</v>
      </c>
      <c r="F8" s="9">
        <v>3600000</v>
      </c>
      <c r="G8" s="9">
        <v>1600</v>
      </c>
    </row>
    <row r="9" spans="1:12" x14ac:dyDescent="0.25">
      <c r="A9" s="1"/>
      <c r="E9" s="7" t="s">
        <v>123</v>
      </c>
      <c r="F9" s="29">
        <v>6000000</v>
      </c>
      <c r="G9" s="29">
        <v>2650</v>
      </c>
    </row>
    <row r="11" spans="1:12" x14ac:dyDescent="0.25">
      <c r="A11" s="1" t="s">
        <v>2</v>
      </c>
      <c r="C11" s="6" t="s">
        <v>53</v>
      </c>
      <c r="D11" s="6" t="s">
        <v>37</v>
      </c>
      <c r="E11" s="6" t="s">
        <v>38</v>
      </c>
      <c r="F11" s="6" t="s">
        <v>27</v>
      </c>
      <c r="G11" s="6" t="s">
        <v>28</v>
      </c>
    </row>
    <row r="12" spans="1:12" x14ac:dyDescent="0.25">
      <c r="A12" s="5" t="s">
        <v>29</v>
      </c>
    </row>
    <row r="13" spans="1:12" x14ac:dyDescent="0.25">
      <c r="A13" s="2" t="s">
        <v>30</v>
      </c>
    </row>
    <row r="14" spans="1:12" x14ac:dyDescent="0.25">
      <c r="A14" s="2" t="s">
        <v>31</v>
      </c>
      <c r="C14" s="21">
        <v>5</v>
      </c>
      <c r="D14" s="21">
        <v>2</v>
      </c>
      <c r="E14" s="18">
        <v>600000</v>
      </c>
      <c r="F14" s="18">
        <v>6000000</v>
      </c>
      <c r="G14" s="9">
        <v>2630</v>
      </c>
    </row>
    <row r="15" spans="1:12" x14ac:dyDescent="0.25">
      <c r="A15" s="2" t="s">
        <v>32</v>
      </c>
      <c r="C15" s="21">
        <v>10</v>
      </c>
      <c r="D15" s="21">
        <v>2</v>
      </c>
      <c r="E15" s="18">
        <v>150000</v>
      </c>
      <c r="F15" s="18">
        <v>3000000</v>
      </c>
      <c r="G15" s="9">
        <v>1310</v>
      </c>
    </row>
    <row r="16" spans="1:12" x14ac:dyDescent="0.25">
      <c r="A16" s="2" t="s">
        <v>33</v>
      </c>
      <c r="C16" s="21">
        <v>10</v>
      </c>
      <c r="D16" s="21">
        <v>2</v>
      </c>
      <c r="E16" s="18">
        <v>100000</v>
      </c>
      <c r="F16" s="18">
        <v>2000000</v>
      </c>
      <c r="G16" s="6">
        <v>880</v>
      </c>
    </row>
    <row r="17" spans="1:7" x14ac:dyDescent="0.25">
      <c r="A17" s="2" t="s">
        <v>92</v>
      </c>
      <c r="D17" s="21">
        <v>2</v>
      </c>
      <c r="E17" s="18">
        <v>1196000</v>
      </c>
      <c r="F17" s="18">
        <v>2392000</v>
      </c>
      <c r="G17" s="9">
        <v>1050</v>
      </c>
    </row>
    <row r="18" spans="1:7" x14ac:dyDescent="0.25">
      <c r="A18" s="1"/>
      <c r="E18" s="7" t="s">
        <v>5</v>
      </c>
      <c r="F18" s="38">
        <f>SUM(F14:F17)</f>
        <v>13392000</v>
      </c>
      <c r="G18" s="29">
        <f>SUM(G14:G17)</f>
        <v>5870</v>
      </c>
    </row>
    <row r="19" spans="1:7" x14ac:dyDescent="0.25">
      <c r="A19" s="1"/>
    </row>
    <row r="20" spans="1:7" x14ac:dyDescent="0.25">
      <c r="A20" s="5" t="s">
        <v>93</v>
      </c>
    </row>
    <row r="21" spans="1:7" x14ac:dyDescent="0.25">
      <c r="A21" s="2" t="s">
        <v>31</v>
      </c>
      <c r="C21" s="21">
        <v>42</v>
      </c>
      <c r="D21" s="21">
        <v>12</v>
      </c>
      <c r="E21" s="18">
        <v>80000</v>
      </c>
      <c r="F21" s="18">
        <v>960000</v>
      </c>
      <c r="G21" s="6">
        <v>420</v>
      </c>
    </row>
    <row r="22" spans="1:7" x14ac:dyDescent="0.25">
      <c r="A22" s="2" t="s">
        <v>32</v>
      </c>
      <c r="C22" s="21">
        <v>12</v>
      </c>
      <c r="D22" s="21">
        <v>2</v>
      </c>
      <c r="E22" s="18">
        <v>50000</v>
      </c>
      <c r="F22" s="18">
        <v>1200000</v>
      </c>
      <c r="G22" s="6">
        <v>530</v>
      </c>
    </row>
    <row r="23" spans="1:7" x14ac:dyDescent="0.25">
      <c r="A23" s="2" t="s">
        <v>33</v>
      </c>
      <c r="C23" s="21">
        <v>12</v>
      </c>
      <c r="D23" s="21">
        <v>2</v>
      </c>
      <c r="E23" s="18">
        <v>50000</v>
      </c>
      <c r="F23" s="18">
        <v>1200000</v>
      </c>
      <c r="G23" s="6">
        <v>530</v>
      </c>
    </row>
    <row r="24" spans="1:7" x14ac:dyDescent="0.25">
      <c r="A24" s="5" t="s">
        <v>92</v>
      </c>
      <c r="D24" s="21">
        <v>2</v>
      </c>
      <c r="E24" s="22">
        <v>750000</v>
      </c>
      <c r="F24" s="18">
        <v>750000</v>
      </c>
      <c r="G24" s="6">
        <v>330</v>
      </c>
    </row>
    <row r="25" spans="1:7" x14ac:dyDescent="0.25">
      <c r="E25" s="7" t="s">
        <v>96</v>
      </c>
      <c r="F25" s="19">
        <f>SUM(F21:F24)</f>
        <v>4110000</v>
      </c>
      <c r="G25" s="7">
        <f>SUM(G21:G24)</f>
        <v>1810</v>
      </c>
    </row>
    <row r="28" spans="1:7" x14ac:dyDescent="0.25">
      <c r="A28" s="1" t="s">
        <v>95</v>
      </c>
      <c r="C28" s="7" t="s">
        <v>25</v>
      </c>
      <c r="D28" s="7" t="s">
        <v>54</v>
      </c>
      <c r="E28" s="7" t="s">
        <v>38</v>
      </c>
      <c r="F28" s="7" t="s">
        <v>27</v>
      </c>
      <c r="G28" s="7" t="s">
        <v>28</v>
      </c>
    </row>
    <row r="29" spans="1:7" x14ac:dyDescent="0.25">
      <c r="A29" t="s">
        <v>74</v>
      </c>
      <c r="C29" s="6">
        <v>12</v>
      </c>
      <c r="D29" s="6">
        <v>1</v>
      </c>
      <c r="E29" s="9">
        <v>100000</v>
      </c>
      <c r="F29" s="9">
        <v>1200000</v>
      </c>
      <c r="G29" s="6">
        <v>530</v>
      </c>
    </row>
    <row r="30" spans="1:7" x14ac:dyDescent="0.25">
      <c r="A30" t="s">
        <v>75</v>
      </c>
      <c r="D30" s="6">
        <v>100</v>
      </c>
      <c r="E30" s="9">
        <v>30000</v>
      </c>
      <c r="F30" s="9">
        <v>3000000</v>
      </c>
      <c r="G30" s="39">
        <v>1310</v>
      </c>
    </row>
    <row r="31" spans="1:7" x14ac:dyDescent="0.25">
      <c r="A31" s="1"/>
      <c r="E31" s="7" t="s">
        <v>5</v>
      </c>
      <c r="F31" s="29">
        <f>SUM(F29:F30)</f>
        <v>4200000</v>
      </c>
      <c r="G31" s="7">
        <f>SUM(G29:G30)</f>
        <v>1840</v>
      </c>
    </row>
    <row r="33" spans="1:7" x14ac:dyDescent="0.25">
      <c r="A33" s="1" t="s">
        <v>60</v>
      </c>
      <c r="B33" s="1"/>
      <c r="C33" s="7"/>
      <c r="D33" s="7"/>
      <c r="E33" s="7"/>
      <c r="F33" s="7"/>
      <c r="G33" s="7"/>
    </row>
    <row r="34" spans="1:7" x14ac:dyDescent="0.25">
      <c r="A34" s="5" t="s">
        <v>61</v>
      </c>
      <c r="C34" s="7" t="s">
        <v>101</v>
      </c>
      <c r="D34" s="7" t="s">
        <v>37</v>
      </c>
      <c r="E34" s="7" t="s">
        <v>38</v>
      </c>
      <c r="F34" s="7" t="s">
        <v>27</v>
      </c>
      <c r="G34" s="7" t="s">
        <v>28</v>
      </c>
    </row>
    <row r="35" spans="1:7" x14ac:dyDescent="0.25">
      <c r="A35" t="s">
        <v>62</v>
      </c>
      <c r="D35" s="6">
        <v>4</v>
      </c>
      <c r="E35" s="9">
        <v>150000</v>
      </c>
      <c r="F35" s="9">
        <v>600000</v>
      </c>
      <c r="G35" s="6">
        <v>260</v>
      </c>
    </row>
    <row r="36" spans="1:7" x14ac:dyDescent="0.25">
      <c r="A36" t="s">
        <v>63</v>
      </c>
      <c r="C36" s="6">
        <v>12</v>
      </c>
      <c r="D36" s="6">
        <v>1</v>
      </c>
      <c r="E36" s="9">
        <v>100000</v>
      </c>
      <c r="F36" s="9">
        <v>1200000</v>
      </c>
      <c r="G36" s="6">
        <v>530</v>
      </c>
    </row>
    <row r="37" spans="1:7" x14ac:dyDescent="0.25">
      <c r="A37" s="1"/>
      <c r="E37" s="7" t="s">
        <v>5</v>
      </c>
      <c r="F37" s="29">
        <f>SUM(F35:F36)</f>
        <v>1800000</v>
      </c>
      <c r="G37" s="7">
        <f>SUM(G35:G36)</f>
        <v>790</v>
      </c>
    </row>
    <row r="38" spans="1:7" x14ac:dyDescent="0.25">
      <c r="A38" s="1"/>
      <c r="F38" s="7"/>
      <c r="G38" s="7"/>
    </row>
    <row r="39" spans="1:7" x14ac:dyDescent="0.25">
      <c r="A39" s="1" t="s">
        <v>94</v>
      </c>
      <c r="C39" s="7" t="s">
        <v>76</v>
      </c>
      <c r="D39" s="7" t="s">
        <v>54</v>
      </c>
      <c r="E39" s="7" t="s">
        <v>38</v>
      </c>
      <c r="F39" s="7" t="s">
        <v>27</v>
      </c>
      <c r="G39" s="7" t="s">
        <v>28</v>
      </c>
    </row>
    <row r="40" spans="1:7" x14ac:dyDescent="0.25">
      <c r="A40" t="s">
        <v>77</v>
      </c>
      <c r="C40" s="6">
        <v>25</v>
      </c>
      <c r="D40" s="6">
        <v>4</v>
      </c>
      <c r="E40" s="9">
        <v>10000</v>
      </c>
      <c r="F40" s="9">
        <v>1000000</v>
      </c>
      <c r="G40" s="6">
        <v>440</v>
      </c>
    </row>
    <row r="41" spans="1:7" x14ac:dyDescent="0.25">
      <c r="A41" t="s">
        <v>78</v>
      </c>
      <c r="C41" s="6">
        <v>10</v>
      </c>
      <c r="D41" s="6">
        <v>4</v>
      </c>
      <c r="E41" s="9">
        <v>5000</v>
      </c>
      <c r="F41" s="9">
        <v>200000</v>
      </c>
      <c r="G41" s="6">
        <v>90</v>
      </c>
    </row>
    <row r="42" spans="1:7" x14ac:dyDescent="0.25">
      <c r="A42" s="1"/>
      <c r="E42" s="7" t="s">
        <v>5</v>
      </c>
      <c r="F42" s="29">
        <f>SUM(F40:F41)</f>
        <v>1200000</v>
      </c>
      <c r="G42" s="7">
        <f>SUM(G40:G41)</f>
        <v>530</v>
      </c>
    </row>
    <row r="43" spans="1:7" x14ac:dyDescent="0.25">
      <c r="A43" s="1"/>
      <c r="G43" s="7"/>
    </row>
    <row r="44" spans="1:7" x14ac:dyDescent="0.25">
      <c r="A44" s="1" t="s">
        <v>79</v>
      </c>
      <c r="C44" s="7" t="s">
        <v>25</v>
      </c>
      <c r="D44" s="7" t="s">
        <v>54</v>
      </c>
      <c r="E44" s="7" t="s">
        <v>38</v>
      </c>
      <c r="F44" s="7" t="s">
        <v>27</v>
      </c>
      <c r="G44" s="7" t="s">
        <v>28</v>
      </c>
    </row>
    <row r="45" spans="1:7" x14ac:dyDescent="0.25">
      <c r="A45" t="s">
        <v>80</v>
      </c>
      <c r="D45" s="6">
        <v>4</v>
      </c>
      <c r="E45" s="9">
        <v>500000</v>
      </c>
      <c r="F45" s="9">
        <v>2000000</v>
      </c>
      <c r="G45" s="6">
        <v>880</v>
      </c>
    </row>
    <row r="46" spans="1:7" x14ac:dyDescent="0.25">
      <c r="A46" t="s">
        <v>81</v>
      </c>
      <c r="C46" s="6">
        <v>12</v>
      </c>
      <c r="D46" s="6">
        <v>1</v>
      </c>
      <c r="E46" s="9">
        <v>50000</v>
      </c>
      <c r="F46" s="9">
        <v>600000</v>
      </c>
      <c r="G46" s="6">
        <v>260</v>
      </c>
    </row>
    <row r="47" spans="1:7" x14ac:dyDescent="0.25">
      <c r="A47" t="s">
        <v>82</v>
      </c>
      <c r="C47" s="6">
        <v>12</v>
      </c>
      <c r="D47" s="6">
        <v>1</v>
      </c>
      <c r="E47" s="9">
        <v>150000</v>
      </c>
      <c r="F47" s="9">
        <v>1800000</v>
      </c>
      <c r="G47" s="6">
        <v>790</v>
      </c>
    </row>
    <row r="48" spans="1:7" x14ac:dyDescent="0.25">
      <c r="A48" s="1"/>
      <c r="E48" s="7" t="s">
        <v>5</v>
      </c>
      <c r="F48" s="29">
        <f>SUM(F45:F47)</f>
        <v>4400000</v>
      </c>
      <c r="G48" s="7">
        <f>SUM(G45:G47)</f>
        <v>1930</v>
      </c>
    </row>
    <row r="49" spans="1:7" x14ac:dyDescent="0.25">
      <c r="A49" s="1"/>
      <c r="F49" s="7"/>
      <c r="G49" s="7"/>
    </row>
    <row r="50" spans="1:7" x14ac:dyDescent="0.25">
      <c r="A50" s="1" t="s">
        <v>31</v>
      </c>
      <c r="C50" s="7" t="s">
        <v>101</v>
      </c>
      <c r="D50" s="7" t="s">
        <v>37</v>
      </c>
      <c r="E50" s="7" t="s">
        <v>124</v>
      </c>
      <c r="F50" s="7" t="s">
        <v>27</v>
      </c>
      <c r="G50" s="7" t="s">
        <v>28</v>
      </c>
    </row>
    <row r="51" spans="1:7" x14ac:dyDescent="0.25">
      <c r="A51" t="s">
        <v>83</v>
      </c>
      <c r="D51" s="6" t="s">
        <v>136</v>
      </c>
      <c r="E51" s="6">
        <v>2250</v>
      </c>
      <c r="F51" s="9">
        <v>540000</v>
      </c>
      <c r="G51" s="6">
        <v>240</v>
      </c>
    </row>
    <row r="52" spans="1:7" x14ac:dyDescent="0.25">
      <c r="A52" t="s">
        <v>84</v>
      </c>
      <c r="C52" s="6">
        <v>12</v>
      </c>
      <c r="D52" s="6">
        <v>1</v>
      </c>
      <c r="E52" s="9">
        <v>60000</v>
      </c>
      <c r="F52" s="9">
        <v>720000</v>
      </c>
      <c r="G52" s="6">
        <v>320</v>
      </c>
    </row>
    <row r="53" spans="1:7" x14ac:dyDescent="0.25">
      <c r="A53" t="s">
        <v>50</v>
      </c>
      <c r="D53" s="6">
        <v>1</v>
      </c>
      <c r="E53" s="9">
        <v>400000</v>
      </c>
      <c r="F53" s="9">
        <v>400000</v>
      </c>
      <c r="G53" s="6">
        <v>180</v>
      </c>
    </row>
    <row r="54" spans="1:7" x14ac:dyDescent="0.25">
      <c r="A54" t="s">
        <v>85</v>
      </c>
      <c r="C54" s="6">
        <v>12</v>
      </c>
      <c r="D54" s="6">
        <v>1</v>
      </c>
      <c r="E54" s="9">
        <v>150000</v>
      </c>
      <c r="F54" s="9">
        <v>1800000</v>
      </c>
      <c r="G54" s="6">
        <v>790</v>
      </c>
    </row>
    <row r="55" spans="1:7" x14ac:dyDescent="0.25">
      <c r="A55" s="1"/>
      <c r="E55" s="6" t="s">
        <v>5</v>
      </c>
      <c r="F55" s="29">
        <f>SUM(F51:F54)</f>
        <v>3460000</v>
      </c>
      <c r="G55" s="7">
        <f>SUM(G51:G54)</f>
        <v>1530</v>
      </c>
    </row>
    <row r="56" spans="1:7" x14ac:dyDescent="0.25">
      <c r="A56" s="1"/>
      <c r="E56" s="7" t="s">
        <v>51</v>
      </c>
      <c r="F56" s="29">
        <v>38562000</v>
      </c>
      <c r="G56" s="29">
        <v>16950</v>
      </c>
    </row>
    <row r="57" spans="1:7" x14ac:dyDescent="0.25">
      <c r="E57" s="7"/>
      <c r="F57" s="9"/>
    </row>
  </sheetData>
  <mergeCells count="2">
    <mergeCell ref="A1:L1"/>
    <mergeCell ref="A2:L2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48576"/>
  <sheetViews>
    <sheetView topLeftCell="A27" workbookViewId="0">
      <selection activeCell="G47" sqref="G47"/>
    </sheetView>
  </sheetViews>
  <sheetFormatPr defaultRowHeight="15.75" x14ac:dyDescent="0.25"/>
  <cols>
    <col min="1" max="1" width="27.28515625" style="11" customWidth="1"/>
    <col min="2" max="2" width="27.7109375" style="11" customWidth="1"/>
    <col min="3" max="3" width="18.140625" style="11" customWidth="1"/>
    <col min="4" max="4" width="18.42578125" style="16" customWidth="1"/>
    <col min="5" max="5" width="18.42578125" style="11" customWidth="1"/>
    <col min="6" max="7" width="18.140625" style="16" customWidth="1"/>
  </cols>
  <sheetData>
    <row r="1" spans="1:7" x14ac:dyDescent="0.25">
      <c r="C1" s="11" t="s">
        <v>97</v>
      </c>
      <c r="G1" s="14"/>
    </row>
    <row r="2" spans="1:7" x14ac:dyDescent="0.25">
      <c r="C2" s="11" t="s">
        <v>98</v>
      </c>
      <c r="F2" s="14"/>
    </row>
    <row r="3" spans="1:7" x14ac:dyDescent="0.25">
      <c r="A3" s="12" t="s">
        <v>86</v>
      </c>
      <c r="F3" s="14"/>
      <c r="G3" s="14"/>
    </row>
    <row r="5" spans="1:7" x14ac:dyDescent="0.25">
      <c r="A5" s="12" t="s">
        <v>99</v>
      </c>
      <c r="B5" s="12" t="s">
        <v>100</v>
      </c>
      <c r="C5" s="12" t="s">
        <v>24</v>
      </c>
      <c r="D5" s="14" t="s">
        <v>101</v>
      </c>
      <c r="E5" s="12" t="s">
        <v>102</v>
      </c>
      <c r="F5" s="14" t="s">
        <v>27</v>
      </c>
      <c r="G5" s="14" t="s">
        <v>28</v>
      </c>
    </row>
    <row r="6" spans="1:7" x14ac:dyDescent="0.25">
      <c r="A6" s="11" t="s">
        <v>103</v>
      </c>
      <c r="B6" s="11" t="s">
        <v>104</v>
      </c>
      <c r="C6" s="30">
        <v>2400000</v>
      </c>
      <c r="D6" s="16">
        <v>12</v>
      </c>
      <c r="E6" s="31">
        <v>1</v>
      </c>
      <c r="F6" s="33">
        <v>2400000</v>
      </c>
      <c r="G6" s="33">
        <v>1050</v>
      </c>
    </row>
    <row r="7" spans="1:7" x14ac:dyDescent="0.25">
      <c r="A7" s="12" t="s">
        <v>103</v>
      </c>
      <c r="B7" s="11" t="s">
        <v>105</v>
      </c>
      <c r="C7" s="30">
        <v>3600000</v>
      </c>
      <c r="D7" s="16">
        <v>12</v>
      </c>
      <c r="E7" s="31">
        <v>1</v>
      </c>
      <c r="F7" s="33">
        <v>3600000</v>
      </c>
      <c r="G7" s="33">
        <v>1580</v>
      </c>
    </row>
    <row r="8" spans="1:7" x14ac:dyDescent="0.25">
      <c r="A8" s="11" t="s">
        <v>88</v>
      </c>
      <c r="F8" s="34">
        <v>6000000</v>
      </c>
      <c r="G8" s="34">
        <f>SUM(G6:G7)</f>
        <v>2630</v>
      </c>
    </row>
    <row r="10" spans="1:7" x14ac:dyDescent="0.25">
      <c r="A10" s="12" t="s">
        <v>106</v>
      </c>
      <c r="C10" s="12" t="s">
        <v>109</v>
      </c>
      <c r="D10" s="14" t="s">
        <v>156</v>
      </c>
      <c r="E10" s="12" t="s">
        <v>38</v>
      </c>
      <c r="F10" s="14" t="s">
        <v>27</v>
      </c>
      <c r="G10" s="14" t="s">
        <v>28</v>
      </c>
    </row>
    <row r="11" spans="1:7" x14ac:dyDescent="0.25">
      <c r="A11" s="10" t="s">
        <v>29</v>
      </c>
    </row>
    <row r="12" spans="1:7" x14ac:dyDescent="0.25">
      <c r="A12" s="11" t="s">
        <v>30</v>
      </c>
      <c r="G12" s="33"/>
    </row>
    <row r="13" spans="1:7" x14ac:dyDescent="0.25">
      <c r="A13" s="11" t="s">
        <v>157</v>
      </c>
      <c r="C13" s="21">
        <v>5</v>
      </c>
      <c r="D13" s="21">
        <v>2</v>
      </c>
      <c r="E13" s="18">
        <v>600000</v>
      </c>
      <c r="F13" s="18">
        <v>6000000</v>
      </c>
      <c r="G13" s="33">
        <v>2630</v>
      </c>
    </row>
    <row r="14" spans="1:7" x14ac:dyDescent="0.25">
      <c r="A14" s="11" t="s">
        <v>32</v>
      </c>
      <c r="C14" s="21">
        <v>10</v>
      </c>
      <c r="D14" s="21">
        <v>2</v>
      </c>
      <c r="E14" s="18">
        <v>150000</v>
      </c>
      <c r="F14" s="18">
        <v>3000000</v>
      </c>
      <c r="G14" s="33">
        <v>1320</v>
      </c>
    </row>
    <row r="15" spans="1:7" x14ac:dyDescent="0.25">
      <c r="A15" s="11" t="s">
        <v>107</v>
      </c>
      <c r="C15" s="21">
        <v>10</v>
      </c>
      <c r="D15" s="21">
        <v>2</v>
      </c>
      <c r="E15" s="18">
        <v>100000</v>
      </c>
      <c r="F15" s="18">
        <v>2000000</v>
      </c>
      <c r="G15" s="33">
        <v>880</v>
      </c>
    </row>
    <row r="16" spans="1:7" x14ac:dyDescent="0.25">
      <c r="A16" s="11" t="s">
        <v>108</v>
      </c>
      <c r="D16" s="21">
        <v>1</v>
      </c>
      <c r="E16" s="18">
        <v>1196000</v>
      </c>
      <c r="F16" s="18">
        <v>1196000</v>
      </c>
      <c r="G16" s="16">
        <v>530</v>
      </c>
    </row>
    <row r="18" spans="1:7" x14ac:dyDescent="0.25">
      <c r="A18" s="10" t="s">
        <v>93</v>
      </c>
    </row>
    <row r="19" spans="1:7" x14ac:dyDescent="0.25">
      <c r="A19" s="11" t="s">
        <v>31</v>
      </c>
      <c r="C19" s="21">
        <v>42</v>
      </c>
      <c r="D19" s="21">
        <v>12</v>
      </c>
      <c r="E19" s="18">
        <v>80000</v>
      </c>
      <c r="F19" s="18">
        <v>960000</v>
      </c>
      <c r="G19" s="16">
        <v>420</v>
      </c>
    </row>
    <row r="20" spans="1:7" x14ac:dyDescent="0.25">
      <c r="A20" s="11" t="s">
        <v>32</v>
      </c>
      <c r="C20" s="21">
        <v>12</v>
      </c>
      <c r="D20" s="21">
        <v>2</v>
      </c>
      <c r="E20" s="18">
        <v>50000</v>
      </c>
      <c r="F20" s="18">
        <v>1200000</v>
      </c>
      <c r="G20" s="16">
        <v>530</v>
      </c>
    </row>
    <row r="21" spans="1:7" x14ac:dyDescent="0.25">
      <c r="A21" s="11" t="s">
        <v>107</v>
      </c>
      <c r="C21" s="21">
        <v>12</v>
      </c>
      <c r="D21" s="21">
        <v>2</v>
      </c>
      <c r="E21" s="18">
        <v>50000</v>
      </c>
      <c r="F21" s="18">
        <v>1200000</v>
      </c>
      <c r="G21" s="16">
        <v>530</v>
      </c>
    </row>
    <row r="22" spans="1:7" x14ac:dyDescent="0.25">
      <c r="A22" s="11" t="s">
        <v>108</v>
      </c>
      <c r="D22" s="21">
        <v>2</v>
      </c>
      <c r="E22" s="22">
        <v>750000</v>
      </c>
      <c r="F22" s="18">
        <v>750000</v>
      </c>
      <c r="G22" s="16">
        <v>330</v>
      </c>
    </row>
    <row r="23" spans="1:7" x14ac:dyDescent="0.25">
      <c r="E23" s="12" t="s">
        <v>5</v>
      </c>
      <c r="F23" s="19">
        <v>10806000</v>
      </c>
      <c r="G23" s="34">
        <f>SUM(G13:G22)</f>
        <v>7170</v>
      </c>
    </row>
    <row r="25" spans="1:7" x14ac:dyDescent="0.25">
      <c r="A25" s="12" t="s">
        <v>110</v>
      </c>
      <c r="C25" s="12" t="s">
        <v>101</v>
      </c>
      <c r="D25" s="14" t="s">
        <v>37</v>
      </c>
      <c r="E25" s="12" t="s">
        <v>38</v>
      </c>
      <c r="F25" s="14" t="s">
        <v>27</v>
      </c>
      <c r="G25" s="14" t="s">
        <v>28</v>
      </c>
    </row>
    <row r="26" spans="1:7" x14ac:dyDescent="0.25">
      <c r="A26" s="11" t="s">
        <v>111</v>
      </c>
      <c r="C26" s="11">
        <v>12</v>
      </c>
      <c r="D26" s="16">
        <v>1</v>
      </c>
      <c r="E26" s="30">
        <v>100000</v>
      </c>
      <c r="F26" s="33">
        <v>1200000</v>
      </c>
      <c r="G26" s="16">
        <v>530</v>
      </c>
    </row>
    <row r="27" spans="1:7" x14ac:dyDescent="0.25">
      <c r="A27" s="11" t="s">
        <v>112</v>
      </c>
      <c r="D27" s="16">
        <v>100</v>
      </c>
      <c r="E27" s="30">
        <v>30000</v>
      </c>
      <c r="F27" s="33">
        <v>3000000</v>
      </c>
      <c r="G27" s="33">
        <v>1310</v>
      </c>
    </row>
    <row r="28" spans="1:7" x14ac:dyDescent="0.25">
      <c r="E28" s="12" t="s">
        <v>5</v>
      </c>
      <c r="F28" s="34">
        <v>4200000</v>
      </c>
      <c r="G28" s="14">
        <f>SUM(G26:G27)</f>
        <v>1840</v>
      </c>
    </row>
    <row r="30" spans="1:7" x14ac:dyDescent="0.25">
      <c r="A30" s="12" t="s">
        <v>113</v>
      </c>
      <c r="C30" s="12" t="s">
        <v>114</v>
      </c>
      <c r="D30" s="14" t="s">
        <v>37</v>
      </c>
      <c r="E30" s="12" t="s">
        <v>38</v>
      </c>
      <c r="F30" s="14" t="s">
        <v>27</v>
      </c>
      <c r="G30" s="14" t="s">
        <v>28</v>
      </c>
    </row>
    <row r="31" spans="1:7" x14ac:dyDescent="0.25">
      <c r="A31" s="11" t="s">
        <v>115</v>
      </c>
      <c r="C31" s="11">
        <v>25</v>
      </c>
      <c r="D31" s="16">
        <v>4</v>
      </c>
      <c r="E31" s="32">
        <v>10000</v>
      </c>
      <c r="F31" s="33">
        <v>1000000</v>
      </c>
      <c r="G31" s="16">
        <v>440</v>
      </c>
    </row>
    <row r="32" spans="1:7" x14ac:dyDescent="0.25">
      <c r="A32" s="11" t="s">
        <v>116</v>
      </c>
      <c r="C32" s="11">
        <v>10</v>
      </c>
      <c r="D32" s="16">
        <v>4</v>
      </c>
      <c r="E32" s="30">
        <v>5000</v>
      </c>
      <c r="F32" s="33">
        <v>200000</v>
      </c>
      <c r="G32" s="16">
        <v>90</v>
      </c>
    </row>
    <row r="33" spans="1:7" x14ac:dyDescent="0.25">
      <c r="E33" s="12" t="s">
        <v>5</v>
      </c>
      <c r="F33" s="34">
        <v>1200000</v>
      </c>
      <c r="G33" s="14">
        <f>SUM(G31:G32)</f>
        <v>530</v>
      </c>
    </row>
    <row r="35" spans="1:7" x14ac:dyDescent="0.25">
      <c r="A35" s="12" t="s">
        <v>79</v>
      </c>
    </row>
    <row r="36" spans="1:7" x14ac:dyDescent="0.25">
      <c r="A36" s="11" t="s">
        <v>117</v>
      </c>
      <c r="D36" s="16">
        <v>4</v>
      </c>
      <c r="E36" s="30">
        <v>500000</v>
      </c>
      <c r="F36" s="33">
        <v>2000000</v>
      </c>
      <c r="G36" s="16">
        <v>880</v>
      </c>
    </row>
    <row r="37" spans="1:7" x14ac:dyDescent="0.25">
      <c r="A37" s="11" t="s">
        <v>81</v>
      </c>
      <c r="C37" s="11">
        <v>12</v>
      </c>
      <c r="D37" s="16">
        <v>1</v>
      </c>
      <c r="E37" s="30">
        <v>50000</v>
      </c>
      <c r="F37" s="33">
        <v>600000</v>
      </c>
      <c r="G37" s="16">
        <v>260</v>
      </c>
    </row>
    <row r="38" spans="1:7" x14ac:dyDescent="0.25">
      <c r="A38" s="11" t="s">
        <v>82</v>
      </c>
      <c r="C38" s="11">
        <v>12</v>
      </c>
      <c r="D38" s="16">
        <v>1</v>
      </c>
      <c r="E38" s="30">
        <v>150000</v>
      </c>
      <c r="F38" s="33">
        <v>1800000</v>
      </c>
      <c r="G38" s="16">
        <v>790</v>
      </c>
    </row>
    <row r="39" spans="1:7" x14ac:dyDescent="0.25">
      <c r="E39" s="12" t="s">
        <v>5</v>
      </c>
      <c r="F39" s="34">
        <v>4400000</v>
      </c>
      <c r="G39" s="14">
        <f>SUM(G36:G38)</f>
        <v>1930</v>
      </c>
    </row>
    <row r="41" spans="1:7" x14ac:dyDescent="0.25">
      <c r="A41" s="12" t="s">
        <v>31</v>
      </c>
      <c r="F41" s="33"/>
    </row>
    <row r="42" spans="1:7" x14ac:dyDescent="0.25">
      <c r="A42" s="11" t="s">
        <v>118</v>
      </c>
      <c r="C42" s="11">
        <v>12</v>
      </c>
      <c r="D42" s="16">
        <v>50</v>
      </c>
      <c r="E42" s="11">
        <v>2250</v>
      </c>
      <c r="F42" s="33">
        <v>1350000</v>
      </c>
      <c r="G42" s="16">
        <v>600</v>
      </c>
    </row>
    <row r="43" spans="1:7" x14ac:dyDescent="0.25">
      <c r="A43" s="11" t="s">
        <v>84</v>
      </c>
      <c r="D43" s="16">
        <v>4</v>
      </c>
      <c r="E43" s="30">
        <v>300000</v>
      </c>
      <c r="F43" s="33">
        <v>1200000</v>
      </c>
      <c r="G43" s="16">
        <v>530</v>
      </c>
    </row>
    <row r="44" spans="1:7" x14ac:dyDescent="0.25">
      <c r="A44" s="11" t="s">
        <v>50</v>
      </c>
      <c r="D44" s="16">
        <v>1</v>
      </c>
      <c r="E44" s="30">
        <v>300000</v>
      </c>
      <c r="F44" s="33">
        <v>300000</v>
      </c>
      <c r="G44" s="16">
        <v>130</v>
      </c>
    </row>
    <row r="45" spans="1:7" x14ac:dyDescent="0.25">
      <c r="A45" s="11" t="s">
        <v>119</v>
      </c>
      <c r="C45" s="11">
        <v>12</v>
      </c>
      <c r="D45" s="16">
        <v>1</v>
      </c>
      <c r="E45" s="30">
        <v>150000</v>
      </c>
      <c r="F45" s="33">
        <v>1800000</v>
      </c>
      <c r="G45" s="16">
        <v>790</v>
      </c>
    </row>
    <row r="46" spans="1:7" x14ac:dyDescent="0.25">
      <c r="E46" s="12" t="s">
        <v>5</v>
      </c>
      <c r="F46" s="34">
        <f>SUM(F42:F45)</f>
        <v>4650000</v>
      </c>
      <c r="G46" s="14">
        <f>SUM(G42:G45)</f>
        <v>2050</v>
      </c>
    </row>
    <row r="47" spans="1:7" x14ac:dyDescent="0.25">
      <c r="E47" s="12" t="s">
        <v>51</v>
      </c>
      <c r="F47" s="34">
        <v>36756000</v>
      </c>
      <c r="G47" s="34">
        <v>16150</v>
      </c>
    </row>
    <row r="48" spans="1:7" x14ac:dyDescent="0.25">
      <c r="F48" s="33"/>
      <c r="G48" s="40"/>
    </row>
    <row r="1048576" spans="6:6" x14ac:dyDescent="0.25">
      <c r="F1048576" s="16">
        <f>SUM(F1:F1048575)</f>
        <v>104768000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G62"/>
  <sheetViews>
    <sheetView topLeftCell="A45" workbookViewId="0">
      <selection activeCell="A51" sqref="A51"/>
    </sheetView>
  </sheetViews>
  <sheetFormatPr defaultRowHeight="15.75" x14ac:dyDescent="0.25"/>
  <cols>
    <col min="1" max="1" width="30.5703125" style="11" customWidth="1"/>
    <col min="2" max="2" width="31.140625" customWidth="1"/>
    <col min="3" max="3" width="18.140625" customWidth="1"/>
    <col min="4" max="4" width="18.42578125" customWidth="1"/>
    <col min="5" max="5" width="18.28515625" customWidth="1"/>
    <col min="6" max="6" width="18.140625" customWidth="1"/>
    <col min="7" max="7" width="18.28515625" customWidth="1"/>
  </cols>
  <sheetData>
    <row r="3" spans="1:7" x14ac:dyDescent="0.25">
      <c r="C3" s="48" t="s">
        <v>138</v>
      </c>
      <c r="D3" s="48"/>
      <c r="E3" s="48"/>
      <c r="F3" s="48"/>
    </row>
    <row r="4" spans="1:7" x14ac:dyDescent="0.25">
      <c r="A4" s="12" t="s">
        <v>158</v>
      </c>
    </row>
    <row r="6" spans="1:7" x14ac:dyDescent="0.25">
      <c r="A6" s="12" t="s">
        <v>1</v>
      </c>
      <c r="B6" s="12" t="s">
        <v>100</v>
      </c>
      <c r="C6" s="12" t="s">
        <v>24</v>
      </c>
      <c r="D6" s="12" t="s">
        <v>101</v>
      </c>
      <c r="E6" s="12" t="s">
        <v>131</v>
      </c>
      <c r="F6" s="12" t="s">
        <v>27</v>
      </c>
      <c r="G6" s="12" t="s">
        <v>28</v>
      </c>
    </row>
    <row r="7" spans="1:7" x14ac:dyDescent="0.25">
      <c r="A7" s="11" t="s">
        <v>103</v>
      </c>
      <c r="B7" s="11" t="s">
        <v>139</v>
      </c>
      <c r="C7" s="11"/>
      <c r="D7" s="11">
        <v>3</v>
      </c>
      <c r="E7" s="31">
        <v>1</v>
      </c>
      <c r="F7" s="30">
        <v>5200000</v>
      </c>
      <c r="G7" s="30">
        <v>2275</v>
      </c>
    </row>
    <row r="8" spans="1:7" x14ac:dyDescent="0.25">
      <c r="A8" s="12" t="s">
        <v>103</v>
      </c>
      <c r="B8" s="11" t="s">
        <v>139</v>
      </c>
      <c r="C8" s="11"/>
      <c r="D8" s="11">
        <v>3</v>
      </c>
      <c r="E8" s="31">
        <v>1</v>
      </c>
      <c r="F8" s="30">
        <v>5200000</v>
      </c>
      <c r="G8" s="30">
        <v>2275</v>
      </c>
    </row>
    <row r="9" spans="1:7" x14ac:dyDescent="0.25">
      <c r="A9" s="12"/>
      <c r="B9" s="11" t="s">
        <v>139</v>
      </c>
      <c r="C9" s="11"/>
      <c r="D9" s="11">
        <v>3</v>
      </c>
      <c r="E9" s="31">
        <v>1</v>
      </c>
      <c r="F9" s="30">
        <v>5200000</v>
      </c>
      <c r="G9" s="30">
        <v>2275</v>
      </c>
    </row>
    <row r="10" spans="1:7" x14ac:dyDescent="0.25">
      <c r="A10" s="12"/>
      <c r="B10" s="11" t="s">
        <v>140</v>
      </c>
      <c r="C10" s="11"/>
      <c r="D10" s="11">
        <v>3</v>
      </c>
      <c r="E10" s="31">
        <v>1</v>
      </c>
      <c r="F10" s="30">
        <v>3420000</v>
      </c>
      <c r="G10" s="30">
        <v>1500</v>
      </c>
    </row>
    <row r="11" spans="1:7" x14ac:dyDescent="0.25">
      <c r="A11" s="12"/>
      <c r="B11" s="11" t="s">
        <v>141</v>
      </c>
      <c r="C11" s="11"/>
      <c r="D11" s="11">
        <v>12</v>
      </c>
      <c r="E11" s="31">
        <v>1</v>
      </c>
      <c r="F11" s="30">
        <v>8220000</v>
      </c>
      <c r="G11" s="30">
        <v>3600</v>
      </c>
    </row>
    <row r="12" spans="1:7" x14ac:dyDescent="0.25">
      <c r="A12" s="12"/>
      <c r="B12" s="11" t="s">
        <v>142</v>
      </c>
      <c r="C12" s="11"/>
      <c r="D12" s="11">
        <v>3</v>
      </c>
      <c r="E12" s="31">
        <v>1</v>
      </c>
      <c r="F12" s="30">
        <v>2740000</v>
      </c>
      <c r="G12" s="30">
        <v>1200</v>
      </c>
    </row>
    <row r="13" spans="1:7" x14ac:dyDescent="0.25">
      <c r="A13" s="12"/>
      <c r="E13" s="41" t="s">
        <v>5</v>
      </c>
      <c r="F13" s="42">
        <f>SUM(F7:F12)</f>
        <v>29980000</v>
      </c>
      <c r="G13" s="43">
        <v>13050</v>
      </c>
    </row>
    <row r="14" spans="1:7" x14ac:dyDescent="0.25">
      <c r="A14" s="12"/>
      <c r="E14" s="35"/>
      <c r="G14" s="36"/>
    </row>
    <row r="16" spans="1:7" x14ac:dyDescent="0.25">
      <c r="A16" s="12" t="s">
        <v>2</v>
      </c>
      <c r="C16" s="1" t="s">
        <v>109</v>
      </c>
      <c r="D16" s="1" t="s">
        <v>156</v>
      </c>
      <c r="E16" s="1" t="s">
        <v>38</v>
      </c>
      <c r="F16" s="1" t="s">
        <v>27</v>
      </c>
      <c r="G16" s="1" t="s">
        <v>28</v>
      </c>
    </row>
    <row r="17" spans="1:7" x14ac:dyDescent="0.25">
      <c r="A17" s="10" t="s">
        <v>29</v>
      </c>
    </row>
    <row r="18" spans="1:7" x14ac:dyDescent="0.25">
      <c r="A18" s="11" t="s">
        <v>30</v>
      </c>
    </row>
    <row r="19" spans="1:7" x14ac:dyDescent="0.25">
      <c r="A19" s="11" t="s">
        <v>31</v>
      </c>
      <c r="C19" s="21">
        <v>5</v>
      </c>
      <c r="D19" s="21">
        <v>2</v>
      </c>
      <c r="E19" s="18">
        <v>600000</v>
      </c>
      <c r="F19" s="18">
        <v>3000000</v>
      </c>
      <c r="G19" s="36">
        <v>1310</v>
      </c>
    </row>
    <row r="20" spans="1:7" x14ac:dyDescent="0.25">
      <c r="A20" s="11" t="s">
        <v>32</v>
      </c>
      <c r="C20" s="21">
        <v>10</v>
      </c>
      <c r="D20" s="21">
        <v>2</v>
      </c>
      <c r="E20" s="18">
        <v>150000</v>
      </c>
      <c r="F20" s="18">
        <v>1500000</v>
      </c>
      <c r="G20">
        <v>660</v>
      </c>
    </row>
    <row r="21" spans="1:7" x14ac:dyDescent="0.25">
      <c r="A21" s="11" t="s">
        <v>33</v>
      </c>
      <c r="C21" s="21">
        <v>10</v>
      </c>
      <c r="D21" s="21">
        <v>2</v>
      </c>
      <c r="E21" s="18">
        <v>100000</v>
      </c>
      <c r="F21" s="18">
        <v>1000000</v>
      </c>
      <c r="G21">
        <v>440</v>
      </c>
    </row>
    <row r="22" spans="1:7" x14ac:dyDescent="0.25">
      <c r="A22" s="11" t="s">
        <v>92</v>
      </c>
      <c r="D22" s="21">
        <v>2</v>
      </c>
      <c r="E22" s="18">
        <v>1196000</v>
      </c>
      <c r="F22" s="18">
        <v>1196000</v>
      </c>
      <c r="G22">
        <v>520</v>
      </c>
    </row>
    <row r="23" spans="1:7" x14ac:dyDescent="0.25">
      <c r="A23" s="12"/>
    </row>
    <row r="24" spans="1:7" x14ac:dyDescent="0.25">
      <c r="A24" s="10" t="s">
        <v>93</v>
      </c>
    </row>
    <row r="25" spans="1:7" x14ac:dyDescent="0.25">
      <c r="A25" s="11" t="s">
        <v>31</v>
      </c>
      <c r="C25" s="21">
        <v>42</v>
      </c>
      <c r="D25" s="21">
        <v>12</v>
      </c>
      <c r="E25" s="18">
        <v>80000</v>
      </c>
      <c r="F25" s="18">
        <v>960000</v>
      </c>
      <c r="G25">
        <v>420</v>
      </c>
    </row>
    <row r="26" spans="1:7" x14ac:dyDescent="0.25">
      <c r="A26" s="11" t="s">
        <v>32</v>
      </c>
      <c r="C26" s="21">
        <v>12</v>
      </c>
      <c r="D26" s="21">
        <v>2</v>
      </c>
      <c r="E26" s="18">
        <v>50000</v>
      </c>
      <c r="F26" s="18">
        <v>1200000</v>
      </c>
      <c r="G26">
        <v>530</v>
      </c>
    </row>
    <row r="27" spans="1:7" x14ac:dyDescent="0.25">
      <c r="A27" s="11" t="s">
        <v>33</v>
      </c>
      <c r="C27" s="21">
        <v>12</v>
      </c>
      <c r="D27" s="21">
        <v>2</v>
      </c>
      <c r="E27" s="18">
        <v>50000</v>
      </c>
      <c r="F27" s="18">
        <v>1200000</v>
      </c>
      <c r="G27">
        <v>530</v>
      </c>
    </row>
    <row r="28" spans="1:7" x14ac:dyDescent="0.25">
      <c r="A28" s="10" t="s">
        <v>92</v>
      </c>
      <c r="D28" s="21">
        <v>2</v>
      </c>
      <c r="E28" s="22">
        <v>750000</v>
      </c>
      <c r="F28" s="18">
        <v>750000</v>
      </c>
      <c r="G28">
        <v>330</v>
      </c>
    </row>
    <row r="29" spans="1:7" x14ac:dyDescent="0.25">
      <c r="E29" s="1" t="s">
        <v>5</v>
      </c>
      <c r="F29" s="19">
        <f>SUM(F19:F28)</f>
        <v>10806000</v>
      </c>
      <c r="G29" s="42">
        <f>SUM(G19:G28)</f>
        <v>4740</v>
      </c>
    </row>
    <row r="32" spans="1:7" x14ac:dyDescent="0.25">
      <c r="A32" s="12" t="s">
        <v>147</v>
      </c>
    </row>
    <row r="33" spans="1:7" x14ac:dyDescent="0.25">
      <c r="A33" s="11" t="s">
        <v>148</v>
      </c>
      <c r="F33" s="36">
        <v>5920000</v>
      </c>
      <c r="G33" s="36">
        <v>2595</v>
      </c>
    </row>
    <row r="34" spans="1:7" x14ac:dyDescent="0.25">
      <c r="A34" s="11" t="s">
        <v>149</v>
      </c>
      <c r="F34" s="36">
        <v>10500000</v>
      </c>
      <c r="G34" s="36">
        <v>4600</v>
      </c>
    </row>
    <row r="35" spans="1:7" x14ac:dyDescent="0.25">
      <c r="E35" s="1" t="s">
        <v>5</v>
      </c>
      <c r="F35" s="42">
        <f>SUM(F33:F34)</f>
        <v>16420000</v>
      </c>
      <c r="G35" s="42">
        <f>SUM(G33:G34)</f>
        <v>7195</v>
      </c>
    </row>
    <row r="37" spans="1:7" x14ac:dyDescent="0.25">
      <c r="A37" s="12" t="s">
        <v>60</v>
      </c>
    </row>
    <row r="38" spans="1:7" x14ac:dyDescent="0.25">
      <c r="A38" s="10" t="s">
        <v>61</v>
      </c>
    </row>
    <row r="39" spans="1:7" x14ac:dyDescent="0.25">
      <c r="A39" s="11" t="s">
        <v>152</v>
      </c>
      <c r="F39" s="36">
        <v>800000</v>
      </c>
      <c r="G39">
        <v>350</v>
      </c>
    </row>
    <row r="40" spans="1:7" x14ac:dyDescent="0.25">
      <c r="A40" s="11" t="s">
        <v>153</v>
      </c>
      <c r="F40" s="36">
        <v>1140000</v>
      </c>
      <c r="G40">
        <v>500</v>
      </c>
    </row>
    <row r="41" spans="1:7" x14ac:dyDescent="0.25">
      <c r="A41" s="11" t="s">
        <v>154</v>
      </c>
      <c r="F41" s="36">
        <v>1140000</v>
      </c>
      <c r="G41">
        <v>500</v>
      </c>
    </row>
    <row r="42" spans="1:7" x14ac:dyDescent="0.25">
      <c r="A42" s="11" t="s">
        <v>155</v>
      </c>
      <c r="F42" s="36">
        <v>500000</v>
      </c>
      <c r="G42">
        <v>200</v>
      </c>
    </row>
    <row r="43" spans="1:7" x14ac:dyDescent="0.25">
      <c r="A43" s="12"/>
      <c r="E43" s="1" t="s">
        <v>5</v>
      </c>
      <c r="F43" s="42">
        <f>SUM(F39:F42)</f>
        <v>3580000</v>
      </c>
      <c r="G43" s="1">
        <f>SUM(G39:G42)</f>
        <v>1550</v>
      </c>
    </row>
    <row r="44" spans="1:7" x14ac:dyDescent="0.25">
      <c r="A44" s="12"/>
    </row>
    <row r="45" spans="1:7" x14ac:dyDescent="0.25">
      <c r="A45" s="12" t="s">
        <v>94</v>
      </c>
    </row>
    <row r="46" spans="1:7" x14ac:dyDescent="0.25">
      <c r="A46" s="11" t="s">
        <v>150</v>
      </c>
      <c r="F46" s="36">
        <v>3420000</v>
      </c>
      <c r="G46" s="36">
        <v>1500</v>
      </c>
    </row>
    <row r="47" spans="1:7" x14ac:dyDescent="0.25">
      <c r="E47" s="1" t="s">
        <v>5</v>
      </c>
      <c r="F47" s="42">
        <v>3420000</v>
      </c>
      <c r="G47" s="42">
        <v>1500</v>
      </c>
    </row>
    <row r="48" spans="1:7" x14ac:dyDescent="0.25">
      <c r="A48" s="12"/>
    </row>
    <row r="49" spans="1:7" x14ac:dyDescent="0.25">
      <c r="A49" s="12" t="s">
        <v>79</v>
      </c>
    </row>
    <row r="50" spans="1:7" x14ac:dyDescent="0.25">
      <c r="A50" s="11" t="s">
        <v>143</v>
      </c>
      <c r="F50" s="36">
        <v>680000</v>
      </c>
      <c r="G50">
        <v>300</v>
      </c>
    </row>
    <row r="51" spans="1:7" x14ac:dyDescent="0.25">
      <c r="A51" s="11" t="s">
        <v>144</v>
      </c>
      <c r="F51" s="36">
        <v>1140000</v>
      </c>
      <c r="G51">
        <v>500</v>
      </c>
    </row>
    <row r="52" spans="1:7" x14ac:dyDescent="0.25">
      <c r="A52" s="11" t="s">
        <v>145</v>
      </c>
      <c r="F52" s="36">
        <v>460000</v>
      </c>
      <c r="G52">
        <v>200</v>
      </c>
    </row>
    <row r="53" spans="1:7" x14ac:dyDescent="0.25">
      <c r="A53" s="11" t="s">
        <v>146</v>
      </c>
      <c r="F53" s="36">
        <v>460000</v>
      </c>
      <c r="G53">
        <v>200</v>
      </c>
    </row>
    <row r="54" spans="1:7" x14ac:dyDescent="0.25">
      <c r="A54" s="12"/>
      <c r="E54" s="1" t="s">
        <v>5</v>
      </c>
      <c r="F54" s="42">
        <f>SUM(F50:F53)</f>
        <v>2740000</v>
      </c>
      <c r="G54" s="1">
        <f>SUM(G50:G53)</f>
        <v>1200</v>
      </c>
    </row>
    <row r="55" spans="1:7" x14ac:dyDescent="0.25">
      <c r="A55" s="12"/>
    </row>
    <row r="56" spans="1:7" x14ac:dyDescent="0.25">
      <c r="A56" s="12" t="s">
        <v>31</v>
      </c>
    </row>
    <row r="57" spans="1:7" x14ac:dyDescent="0.25">
      <c r="A57" s="11" t="s">
        <v>151</v>
      </c>
      <c r="F57" s="36">
        <v>6850000</v>
      </c>
      <c r="G57" s="36">
        <v>3000</v>
      </c>
    </row>
    <row r="58" spans="1:7" x14ac:dyDescent="0.25">
      <c r="E58" s="1" t="s">
        <v>5</v>
      </c>
      <c r="F58" s="42">
        <v>6850000</v>
      </c>
      <c r="G58" s="42">
        <v>3000</v>
      </c>
    </row>
    <row r="59" spans="1:7" x14ac:dyDescent="0.25">
      <c r="E59" s="1" t="s">
        <v>51</v>
      </c>
      <c r="F59" s="42">
        <v>73796000</v>
      </c>
      <c r="G59" s="42">
        <v>32235</v>
      </c>
    </row>
    <row r="61" spans="1:7" x14ac:dyDescent="0.25">
      <c r="A61" s="12"/>
    </row>
    <row r="62" spans="1:7" x14ac:dyDescent="0.25">
      <c r="A62" s="12"/>
    </row>
  </sheetData>
  <mergeCells count="1">
    <mergeCell ref="C3:F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SUMMARY</vt:lpstr>
      <vt:lpstr>FUNDING SOURCES</vt:lpstr>
      <vt:lpstr>OFFICE EXPENSES</vt:lpstr>
      <vt:lpstr> COMMUNITY MEDICAL OU</vt:lpstr>
      <vt:lpstr>MWANZA COMMUNITY FIRST RESPONSE</vt:lpstr>
      <vt:lpstr>IRINGA COMMUNITY FIRST RESPONSE</vt:lpstr>
      <vt:lpstr>ONE-TEAM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hp</cp:lastModifiedBy>
  <dcterms:created xsi:type="dcterms:W3CDTF">2018-07-30T10:05:52Z</dcterms:created>
  <dcterms:modified xsi:type="dcterms:W3CDTF">2019-02-16T09:47:49Z</dcterms:modified>
</cp:coreProperties>
</file>