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8FC6936-E8AB-4972-A58A-207F6D05B81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D31" i="1"/>
  <c r="G26" i="1"/>
  <c r="D28" i="1"/>
  <c r="D26" i="1" s="1"/>
  <c r="G24" i="1"/>
  <c r="G18" i="1"/>
  <c r="E18" i="1"/>
  <c r="D18" i="1"/>
  <c r="G16" i="1"/>
  <c r="E16" i="1"/>
  <c r="D16" i="1"/>
  <c r="G14" i="1"/>
  <c r="E14" i="1"/>
  <c r="D14" i="1"/>
  <c r="E10" i="1"/>
  <c r="E11" i="1"/>
  <c r="E12" i="1"/>
  <c r="E9" i="1"/>
  <c r="G7" i="1"/>
  <c r="E7" i="1"/>
  <c r="D7" i="1"/>
  <c r="G35" i="1" l="1"/>
</calcChain>
</file>

<file path=xl/sharedStrings.xml><?xml version="1.0" encoding="utf-8"?>
<sst xmlns="http://schemas.openxmlformats.org/spreadsheetml/2006/main" count="29" uniqueCount="26">
  <si>
    <t xml:space="preserve">Tallerista (1) </t>
  </si>
  <si>
    <t xml:space="preserve">Materiales por taller </t>
  </si>
  <si>
    <t xml:space="preserve">Refrigerio Talleres </t>
  </si>
  <si>
    <t xml:space="preserve">Tranporte jóvenes </t>
  </si>
  <si>
    <t xml:space="preserve">Prueba vocacional EXPLORA </t>
  </si>
  <si>
    <t>Transporte salidas</t>
  </si>
  <si>
    <t xml:space="preserve">Transporte Convivencia </t>
  </si>
  <si>
    <t xml:space="preserve">Alimentación  Convivencia </t>
  </si>
  <si>
    <t xml:space="preserve">Tallerista Convivencia </t>
  </si>
  <si>
    <t xml:space="preserve">Costos transversales al pograma </t>
  </si>
  <si>
    <t>Póliza de accidentes juveniles</t>
  </si>
  <si>
    <t xml:space="preserve">Profesional encargado de Cordinar el proyecto salario sin prestaciones </t>
  </si>
  <si>
    <t>USD</t>
  </si>
  <si>
    <t>Total USD</t>
  </si>
  <si>
    <t>BUDGET  FEB TO NOV 2024</t>
  </si>
  <si>
    <t xml:space="preserve">THE COMPASS PROJECT </t>
  </si>
  <si>
    <t>ACTIVITIES</t>
  </si>
  <si>
    <t xml:space="preserve">Vocational Workshops </t>
  </si>
  <si>
    <t xml:space="preserve">Vlr Col $ </t>
  </si>
  <si>
    <t xml:space="preserve">Psychological care for teenager </t>
  </si>
  <si>
    <t>Families Workshop</t>
  </si>
  <si>
    <t xml:space="preserve">TOTAL  </t>
  </si>
  <si>
    <t>Field trips</t>
  </si>
  <si>
    <t>Clusing Fellowship</t>
  </si>
  <si>
    <t xml:space="preserve"># People </t>
  </si>
  <si>
    <t>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</si>
</sst>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44" formatCode="_-&quot;$&quot;\ * #,##0.00_-;\-&quot;$&quot;\ * #,##0.00_-;_-&quot;$&quot;\ * &quot;-&quot;??_-;_-@_-"/>
    <numFmt numFmtId="164" formatCode="[$$-409]#,##0.00"/>
    <numFmt numFmtId="165" formatCode="_-&quot;$&quot;\ * #,##0_-;\-&quot;$&quot;\ * #,##0_-;_-&quot;$&quot;\ * &quot;-&quot;??_-;_-@_-"/>
    <numFmt numFmtId="166" formatCode="[$USD]\ #,##0.00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/>
    <xf numFmtId="6" fontId="1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6" fontId="1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64" fontId="1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4" fillId="0" borderId="0" xfId="1" applyNumberFormat="1" applyFont="1" applyAlignment="1">
      <alignment horizontal="center"/>
    </xf>
    <xf numFmtId="165" fontId="6" fillId="0" borderId="0" xfId="1" applyNumberFormat="1" applyFont="1"/>
    <xf numFmtId="165" fontId="2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right"/>
    </xf>
    <xf numFmtId="165" fontId="1" fillId="0" borderId="0" xfId="1" applyNumberFormat="1" applyFont="1" applyAlignment="1">
      <alignment horizontal="right" vertical="center" wrapText="1"/>
    </xf>
    <xf numFmtId="165" fontId="7" fillId="0" borderId="0" xfId="1" applyNumberFormat="1" applyFont="1"/>
    <xf numFmtId="166" fontId="4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4" fontId="0" fillId="0" borderId="0" xfId="0" applyNumberFormat="1"/>
    <xf numFmtId="0" fontId="5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workbookViewId="0">
      <pane xSplit="2" ySplit="6" topLeftCell="C7" activePane="bottomRight" state="frozen"/>
      <selection pane="topRight"/>
      <selection pane="bottomLeft"/>
      <selection pane="bottomRight" activeCell="B21" sqref="B21"/>
    </sheetView>
  </sheetViews>
  <sheetFormatPr baseColWidth="10" defaultColWidth="9.1796875" defaultRowHeight="15" customHeight="1" x14ac:dyDescent="0.35"/>
  <cols>
    <col min="1" max="1" width="4.81640625" customWidth="1"/>
    <col min="2" max="2" width="45.81640625" style="9" customWidth="1"/>
    <col min="3" max="3" width="11.7265625" style="9" customWidth="1"/>
    <col min="4" max="4" width="11.7265625" style="27" customWidth="1"/>
    <col min="5" max="5" width="13.7265625" style="34" bestFit="1" customWidth="1"/>
    <col min="6" max="6" width="9.453125" style="9" customWidth="1"/>
    <col min="7" max="7" width="12.08984375" style="24" bestFit="1" customWidth="1"/>
    <col min="8" max="8" width="12.36328125" bestFit="1" customWidth="1"/>
    <col min="9" max="9" width="14.453125" bestFit="1" customWidth="1"/>
    <col min="10" max="10" width="12.453125" bestFit="1" customWidth="1"/>
    <col min="11" max="11" width="16.26953125" bestFit="1" customWidth="1"/>
    <col min="12" max="12" width="11.54296875" bestFit="1" customWidth="1"/>
  </cols>
  <sheetData>
    <row r="1" spans="1:15" ht="14.5" x14ac:dyDescent="0.35">
      <c r="A1" s="3"/>
      <c r="B1" s="8"/>
      <c r="C1" s="7"/>
      <c r="D1" s="26"/>
      <c r="E1" s="33"/>
      <c r="F1" s="7"/>
      <c r="G1" s="40">
        <v>3700</v>
      </c>
      <c r="H1" s="1"/>
      <c r="I1" s="1"/>
      <c r="J1" s="1"/>
      <c r="K1" s="1"/>
      <c r="L1" s="1"/>
      <c r="M1" s="3"/>
      <c r="N1" s="3"/>
      <c r="O1" s="3"/>
    </row>
    <row r="2" spans="1:15" ht="14.5" x14ac:dyDescent="0.35">
      <c r="A2" s="39" t="s">
        <v>14</v>
      </c>
      <c r="B2" s="39"/>
      <c r="C2" s="39"/>
      <c r="D2" s="39"/>
      <c r="E2" s="39"/>
      <c r="F2" s="39"/>
      <c r="G2" s="2"/>
      <c r="H2" s="1"/>
      <c r="I2" s="1"/>
      <c r="J2" s="1"/>
      <c r="K2" s="1"/>
      <c r="L2" s="1"/>
      <c r="M2" s="3"/>
      <c r="N2" s="3"/>
      <c r="O2" s="3"/>
    </row>
    <row r="3" spans="1:15" ht="14.5" x14ac:dyDescent="0.35">
      <c r="A3" s="39" t="s">
        <v>15</v>
      </c>
      <c r="B3" s="39"/>
      <c r="C3" s="39"/>
      <c r="D3" s="39"/>
      <c r="E3" s="39"/>
      <c r="F3" s="39"/>
      <c r="G3" s="2"/>
      <c r="H3" s="1"/>
      <c r="I3" s="1"/>
      <c r="J3" s="1"/>
      <c r="K3" s="1"/>
      <c r="L3" s="1"/>
      <c r="M3" s="3"/>
      <c r="N3" s="3"/>
      <c r="O3" s="3"/>
    </row>
    <row r="4" spans="1:15" ht="14.5" customHeight="1" x14ac:dyDescent="0.35">
      <c r="K4" s="1"/>
      <c r="L4" s="1"/>
      <c r="M4" s="3"/>
      <c r="N4" s="3"/>
      <c r="O4" s="3"/>
    </row>
    <row r="5" spans="1:15" s="18" customFormat="1" ht="12" customHeight="1" x14ac:dyDescent="0.35">
      <c r="A5" s="17"/>
      <c r="B5" s="14" t="s">
        <v>16</v>
      </c>
      <c r="C5" s="14" t="s">
        <v>25</v>
      </c>
      <c r="D5" s="28" t="s">
        <v>18</v>
      </c>
      <c r="E5" s="35" t="s">
        <v>12</v>
      </c>
      <c r="F5" s="5" t="s">
        <v>24</v>
      </c>
      <c r="G5" s="25" t="s">
        <v>13</v>
      </c>
      <c r="K5" s="5"/>
      <c r="L5" s="5"/>
      <c r="M5" s="17"/>
      <c r="N5" s="17"/>
      <c r="O5" s="17"/>
    </row>
    <row r="6" spans="1:15" ht="12" customHeight="1" x14ac:dyDescent="0.35">
      <c r="A6" s="3"/>
      <c r="B6" s="6"/>
      <c r="C6" s="2"/>
      <c r="D6" s="29"/>
      <c r="E6" s="36"/>
      <c r="F6" s="2"/>
      <c r="G6" s="23"/>
      <c r="K6" s="1"/>
      <c r="L6" s="1"/>
      <c r="M6" s="3"/>
      <c r="N6" s="3"/>
      <c r="O6" s="3"/>
    </row>
    <row r="7" spans="1:15" ht="12" customHeight="1" x14ac:dyDescent="0.35">
      <c r="A7" s="14">
        <v>1</v>
      </c>
      <c r="B7" s="15" t="s">
        <v>17</v>
      </c>
      <c r="C7" s="2">
        <v>10</v>
      </c>
      <c r="D7" s="29">
        <f>SUM(D9:D12)</f>
        <v>250640</v>
      </c>
      <c r="E7" s="36">
        <f>+D7/G1</f>
        <v>67.740540540540536</v>
      </c>
      <c r="F7" s="2">
        <v>25</v>
      </c>
      <c r="G7" s="33">
        <f>+E7*F7</f>
        <v>1693.5135135135133</v>
      </c>
      <c r="K7" s="1"/>
      <c r="L7" s="1"/>
      <c r="M7" s="3"/>
      <c r="N7" s="3"/>
      <c r="O7" s="3"/>
    </row>
    <row r="8" spans="1:15" ht="12" customHeight="1" x14ac:dyDescent="0.35">
      <c r="A8" s="14"/>
      <c r="B8" s="15"/>
      <c r="C8" s="2"/>
      <c r="D8" s="29"/>
      <c r="E8" s="36"/>
      <c r="F8" s="2"/>
      <c r="G8" s="23"/>
      <c r="K8" s="1"/>
      <c r="L8" s="1"/>
      <c r="M8" s="3"/>
      <c r="N8" s="3"/>
      <c r="O8" s="3"/>
    </row>
    <row r="9" spans="1:15" ht="12" customHeight="1" x14ac:dyDescent="0.35">
      <c r="A9" s="3"/>
      <c r="B9" s="6" t="s">
        <v>0</v>
      </c>
      <c r="C9" s="2"/>
      <c r="D9" s="30">
        <v>120000</v>
      </c>
      <c r="E9" s="36">
        <f>+D9/$G$1</f>
        <v>32.432432432432435</v>
      </c>
      <c r="F9" s="2"/>
      <c r="G9" s="23"/>
      <c r="K9" s="1"/>
      <c r="L9" s="1"/>
      <c r="M9" s="3"/>
      <c r="N9" s="3"/>
      <c r="O9" s="3"/>
    </row>
    <row r="10" spans="1:15" ht="12" customHeight="1" x14ac:dyDescent="0.35">
      <c r="A10" s="3"/>
      <c r="B10" s="6" t="s">
        <v>1</v>
      </c>
      <c r="C10" s="2">
        <v>10</v>
      </c>
      <c r="D10" s="30">
        <v>100000</v>
      </c>
      <c r="E10" s="36">
        <f t="shared" ref="E10:E12" si="0">+D10/$G$1</f>
        <v>27.027027027027028</v>
      </c>
      <c r="F10" s="2"/>
      <c r="G10" s="34"/>
      <c r="K10" s="1"/>
      <c r="L10" s="1"/>
      <c r="M10" s="3"/>
      <c r="N10" s="3"/>
      <c r="O10" s="3"/>
    </row>
    <row r="11" spans="1:15" ht="12" customHeight="1" x14ac:dyDescent="0.35">
      <c r="A11" s="3"/>
      <c r="B11" s="6" t="s">
        <v>2</v>
      </c>
      <c r="C11" s="2">
        <v>10</v>
      </c>
      <c r="D11" s="30">
        <v>6000</v>
      </c>
      <c r="E11" s="36">
        <f t="shared" si="0"/>
        <v>1.6216216216216217</v>
      </c>
      <c r="F11" s="2"/>
      <c r="G11" s="35"/>
      <c r="K11" s="1"/>
      <c r="L11" s="1"/>
      <c r="M11" s="3"/>
      <c r="N11" s="3"/>
      <c r="O11" s="3"/>
    </row>
    <row r="12" spans="1:15" ht="12" customHeight="1" x14ac:dyDescent="0.35">
      <c r="A12" s="3"/>
      <c r="B12" s="6" t="s">
        <v>4</v>
      </c>
      <c r="C12" s="2">
        <v>1</v>
      </c>
      <c r="D12" s="30">
        <v>24640</v>
      </c>
      <c r="E12" s="36">
        <f t="shared" si="0"/>
        <v>6.6594594594594598</v>
      </c>
      <c r="F12" s="2"/>
      <c r="G12" s="36"/>
      <c r="K12" s="1"/>
      <c r="L12" s="1"/>
      <c r="M12" s="3"/>
      <c r="N12" s="3"/>
      <c r="O12" s="3"/>
    </row>
    <row r="13" spans="1:15" ht="12" customHeight="1" x14ac:dyDescent="0.35">
      <c r="A13" s="3"/>
      <c r="B13" s="6"/>
      <c r="C13" s="2"/>
      <c r="D13" s="30"/>
      <c r="E13" s="36"/>
      <c r="F13" s="2"/>
      <c r="G13" s="36"/>
      <c r="K13" s="1"/>
      <c r="L13" s="1"/>
      <c r="M13" s="3"/>
      <c r="N13" s="3"/>
      <c r="O13" s="3"/>
    </row>
    <row r="14" spans="1:15" ht="12" customHeight="1" x14ac:dyDescent="0.35">
      <c r="A14" s="14">
        <v>2</v>
      </c>
      <c r="B14" s="15" t="s">
        <v>3</v>
      </c>
      <c r="C14" s="2">
        <v>10</v>
      </c>
      <c r="D14" s="30">
        <f>3200*10</f>
        <v>32000</v>
      </c>
      <c r="E14" s="36">
        <f>D14/G1</f>
        <v>8.6486486486486491</v>
      </c>
      <c r="F14" s="2">
        <v>25</v>
      </c>
      <c r="G14" s="36">
        <f>+F14*E14</f>
        <v>216.21621621621622</v>
      </c>
      <c r="K14" s="1"/>
      <c r="L14" s="1"/>
      <c r="M14" s="3"/>
      <c r="N14" s="3"/>
      <c r="O14" s="3"/>
    </row>
    <row r="15" spans="1:15" ht="12" customHeight="1" x14ac:dyDescent="0.35">
      <c r="A15" s="3"/>
      <c r="B15" s="6"/>
      <c r="C15" s="2"/>
      <c r="D15" s="30"/>
      <c r="E15" s="36"/>
      <c r="F15" s="2"/>
      <c r="G15" s="36"/>
      <c r="K15" s="1"/>
      <c r="L15" s="1"/>
      <c r="M15" s="3"/>
      <c r="N15" s="3"/>
      <c r="O15" s="3"/>
    </row>
    <row r="16" spans="1:15" s="16" customFormat="1" ht="12" customHeight="1" x14ac:dyDescent="0.35">
      <c r="A16" s="14">
        <v>3</v>
      </c>
      <c r="B16" s="15" t="s">
        <v>19</v>
      </c>
      <c r="C16" s="2">
        <v>8</v>
      </c>
      <c r="D16" s="30">
        <f>60000*8</f>
        <v>480000</v>
      </c>
      <c r="E16" s="36">
        <f>+D16/G1</f>
        <v>129.72972972972974</v>
      </c>
      <c r="F16" s="2">
        <v>25</v>
      </c>
      <c r="G16" s="36">
        <f>+F16*E16</f>
        <v>3243.2432432432433</v>
      </c>
      <c r="K16" s="4"/>
      <c r="L16" s="4"/>
      <c r="M16" s="14"/>
      <c r="N16" s="14"/>
      <c r="O16" s="14"/>
    </row>
    <row r="17" spans="1:15" ht="12" customHeight="1" x14ac:dyDescent="0.35">
      <c r="A17" s="3"/>
      <c r="B17" s="6"/>
      <c r="C17" s="2"/>
      <c r="D17" s="30"/>
      <c r="E17" s="36"/>
      <c r="F17" s="2"/>
      <c r="G17" s="36"/>
      <c r="K17" s="1"/>
      <c r="L17" s="1"/>
      <c r="M17" s="3"/>
      <c r="N17" s="3"/>
      <c r="O17" s="3"/>
    </row>
    <row r="18" spans="1:15" ht="12" customHeight="1" x14ac:dyDescent="0.35">
      <c r="A18" s="14">
        <v>4</v>
      </c>
      <c r="B18" s="15" t="s">
        <v>20</v>
      </c>
      <c r="C18" s="2">
        <v>2</v>
      </c>
      <c r="D18" s="30">
        <f>SUM(D19:D21)</f>
        <v>226000</v>
      </c>
      <c r="E18" s="36">
        <f>+D18/G1</f>
        <v>61.081081081081081</v>
      </c>
      <c r="F18" s="2">
        <v>25</v>
      </c>
      <c r="G18" s="36">
        <f>+F18*E18</f>
        <v>1527.0270270270271</v>
      </c>
      <c r="K18" s="1"/>
      <c r="L18" s="1"/>
      <c r="M18" s="3"/>
      <c r="N18" s="3"/>
      <c r="O18" s="3"/>
    </row>
    <row r="19" spans="1:15" ht="12" customHeight="1" x14ac:dyDescent="0.35">
      <c r="A19" s="3"/>
      <c r="B19" s="6" t="s">
        <v>0</v>
      </c>
      <c r="C19" s="2"/>
      <c r="D19" s="30">
        <v>120000</v>
      </c>
      <c r="E19" s="36"/>
      <c r="F19" s="2"/>
      <c r="G19" s="36"/>
      <c r="K19" s="1"/>
      <c r="L19" s="1"/>
      <c r="M19" s="3"/>
      <c r="N19" s="3"/>
      <c r="O19" s="3"/>
    </row>
    <row r="20" spans="1:15" s="11" customFormat="1" ht="14.5" x14ac:dyDescent="0.35">
      <c r="A20" s="10"/>
      <c r="B20" s="6" t="s">
        <v>1</v>
      </c>
      <c r="D20" s="30">
        <v>100000</v>
      </c>
      <c r="E20" s="36"/>
      <c r="G20" s="36"/>
      <c r="K20" s="2"/>
      <c r="L20" s="2"/>
      <c r="M20" s="10"/>
      <c r="N20" s="10"/>
      <c r="O20" s="10"/>
    </row>
    <row r="21" spans="1:15" ht="14.5" x14ac:dyDescent="0.35">
      <c r="A21" s="3"/>
      <c r="B21" s="6" t="s">
        <v>2</v>
      </c>
      <c r="C21" s="11"/>
      <c r="D21" s="30">
        <v>6000</v>
      </c>
      <c r="E21" s="36"/>
      <c r="F21" s="11"/>
      <c r="G21" s="36"/>
      <c r="K21" s="1"/>
      <c r="L21" s="1"/>
      <c r="M21" s="4"/>
      <c r="N21" s="1"/>
      <c r="O21" s="1"/>
    </row>
    <row r="22" spans="1:15" ht="14.5" x14ac:dyDescent="0.35">
      <c r="A22" s="1"/>
      <c r="B22" s="6"/>
      <c r="C22" s="2"/>
      <c r="D22" s="29"/>
      <c r="E22" s="36"/>
      <c r="F22" s="2"/>
      <c r="G22" s="36"/>
      <c r="K22" s="1"/>
      <c r="L22" s="1"/>
      <c r="M22" s="1"/>
      <c r="N22" s="1"/>
      <c r="O22" s="1"/>
    </row>
    <row r="23" spans="1:15" ht="14.5" x14ac:dyDescent="0.35">
      <c r="A23" s="4">
        <v>4</v>
      </c>
      <c r="B23" s="12" t="s">
        <v>22</v>
      </c>
      <c r="C23" s="2"/>
      <c r="D23" s="29"/>
      <c r="E23" s="36"/>
      <c r="F23" s="2"/>
      <c r="G23" s="36"/>
      <c r="K23" s="1"/>
      <c r="L23" s="1"/>
      <c r="M23" s="1"/>
      <c r="N23" s="1"/>
      <c r="O23" s="1"/>
    </row>
    <row r="24" spans="1:15" ht="14.5" x14ac:dyDescent="0.35">
      <c r="A24" s="3"/>
      <c r="B24" s="6" t="s">
        <v>5</v>
      </c>
      <c r="C24" s="11">
        <v>2</v>
      </c>
      <c r="D24" s="30">
        <v>1387500</v>
      </c>
      <c r="E24" s="36">
        <v>15</v>
      </c>
      <c r="F24" s="11">
        <v>25</v>
      </c>
      <c r="G24" s="36">
        <f>+F24*E24</f>
        <v>375</v>
      </c>
      <c r="H24" s="38"/>
      <c r="K24" s="1"/>
      <c r="L24" s="1"/>
      <c r="M24" s="4"/>
      <c r="N24" s="1"/>
      <c r="O24" s="1"/>
    </row>
    <row r="25" spans="1:15" ht="14.5" x14ac:dyDescent="0.35">
      <c r="A25" s="1"/>
      <c r="B25" s="6"/>
      <c r="C25" s="2"/>
      <c r="D25" s="30"/>
      <c r="E25" s="36"/>
      <c r="F25" s="13"/>
      <c r="G25" s="36"/>
      <c r="K25" s="1"/>
      <c r="L25" s="1"/>
      <c r="M25" s="1"/>
      <c r="N25" s="1"/>
      <c r="O25" s="1"/>
    </row>
    <row r="26" spans="1:15" s="16" customFormat="1" ht="14.5" x14ac:dyDescent="0.35">
      <c r="A26" s="4">
        <v>5</v>
      </c>
      <c r="B26" s="15" t="s">
        <v>23</v>
      </c>
      <c r="C26" s="5"/>
      <c r="D26" s="30">
        <f>SUM(D27:D29)</f>
        <v>1420000</v>
      </c>
      <c r="E26" s="36">
        <v>16</v>
      </c>
      <c r="F26" s="11">
        <v>25</v>
      </c>
      <c r="G26" s="36">
        <f>+F26*E26</f>
        <v>400</v>
      </c>
      <c r="K26" s="4"/>
      <c r="L26" s="4"/>
      <c r="M26" s="4"/>
      <c r="N26" s="4"/>
      <c r="O26" s="4"/>
    </row>
    <row r="27" spans="1:15" ht="14.5" x14ac:dyDescent="0.35">
      <c r="A27" s="3"/>
      <c r="B27" s="6" t="s">
        <v>6</v>
      </c>
      <c r="C27" s="2">
        <v>1</v>
      </c>
      <c r="D27" s="30">
        <v>550000</v>
      </c>
      <c r="E27" s="36"/>
      <c r="F27" s="13"/>
      <c r="G27" s="36"/>
      <c r="K27" s="1"/>
      <c r="L27" s="1"/>
      <c r="M27" s="1"/>
      <c r="N27" s="1"/>
      <c r="O27" s="1"/>
    </row>
    <row r="28" spans="1:15" ht="14.5" x14ac:dyDescent="0.35">
      <c r="A28" s="1"/>
      <c r="B28" s="6" t="s">
        <v>7</v>
      </c>
      <c r="C28" s="2">
        <v>25</v>
      </c>
      <c r="D28" s="30">
        <f>+C28*30000</f>
        <v>750000</v>
      </c>
      <c r="E28" s="36"/>
      <c r="F28" s="13"/>
      <c r="G28" s="36"/>
      <c r="K28" s="1"/>
      <c r="L28" s="1"/>
      <c r="M28" s="1"/>
      <c r="N28" s="1"/>
      <c r="O28" s="1"/>
    </row>
    <row r="29" spans="1:15" ht="14.5" x14ac:dyDescent="0.35">
      <c r="A29" s="1"/>
      <c r="B29" s="6" t="s">
        <v>8</v>
      </c>
      <c r="C29" s="2">
        <v>1</v>
      </c>
      <c r="D29" s="30">
        <v>120000</v>
      </c>
      <c r="E29" s="36"/>
      <c r="F29" s="13"/>
      <c r="G29" s="36"/>
      <c r="K29" s="1"/>
      <c r="L29" s="1"/>
      <c r="M29" s="1"/>
      <c r="N29" s="1"/>
      <c r="O29" s="1"/>
    </row>
    <row r="30" spans="1:15" ht="14.5" x14ac:dyDescent="0.35">
      <c r="A30" s="1"/>
      <c r="B30" s="6"/>
      <c r="C30" s="2"/>
      <c r="D30" s="30"/>
      <c r="E30" s="36"/>
      <c r="F30" s="13"/>
      <c r="G30" s="36"/>
      <c r="K30" s="1"/>
      <c r="L30" s="1"/>
      <c r="M30" s="1"/>
      <c r="N30" s="1"/>
      <c r="O30" s="1"/>
    </row>
    <row r="31" spans="1:15" ht="14.5" x14ac:dyDescent="0.35">
      <c r="A31" s="1"/>
      <c r="B31" s="15" t="s">
        <v>9</v>
      </c>
      <c r="C31" s="2"/>
      <c r="D31" s="30">
        <f>+D32+D33</f>
        <v>3426900</v>
      </c>
      <c r="E31" s="36"/>
      <c r="F31" s="13"/>
      <c r="G31" s="36">
        <f>+D31/G1</f>
        <v>926.18918918918916</v>
      </c>
      <c r="K31" s="1"/>
      <c r="L31" s="1"/>
      <c r="M31" s="1"/>
      <c r="N31" s="1"/>
      <c r="O31" s="1"/>
    </row>
    <row r="32" spans="1:15" ht="14.5" x14ac:dyDescent="0.35">
      <c r="A32" s="1"/>
      <c r="B32" s="6" t="s">
        <v>10</v>
      </c>
      <c r="C32" s="2">
        <v>25</v>
      </c>
      <c r="D32" s="30">
        <v>64900</v>
      </c>
      <c r="E32" s="36"/>
      <c r="F32" s="13"/>
      <c r="G32" s="36"/>
      <c r="K32" s="1"/>
      <c r="L32" s="1"/>
      <c r="M32" s="1"/>
      <c r="N32" s="1"/>
      <c r="O32" s="1"/>
    </row>
    <row r="33" spans="1:15" s="22" customFormat="1" ht="31.5" customHeight="1" x14ac:dyDescent="0.35">
      <c r="A33" s="3"/>
      <c r="B33" s="19" t="s">
        <v>11</v>
      </c>
      <c r="C33" s="20">
        <v>10</v>
      </c>
      <c r="D33" s="31">
        <v>3362000</v>
      </c>
      <c r="E33" s="36"/>
      <c r="F33" s="21"/>
      <c r="G33" s="36"/>
      <c r="K33" s="3"/>
      <c r="L33" s="3"/>
      <c r="M33" s="3"/>
      <c r="N33" s="3"/>
      <c r="O33" s="3"/>
    </row>
    <row r="34" spans="1:15" ht="15" customHeight="1" x14ac:dyDescent="0.35">
      <c r="G34" s="36"/>
    </row>
    <row r="35" spans="1:15" s="16" customFormat="1" ht="15" customHeight="1" x14ac:dyDescent="0.35">
      <c r="B35" s="12" t="s">
        <v>21</v>
      </c>
      <c r="C35" s="12"/>
      <c r="D35" s="32"/>
      <c r="E35" s="37"/>
      <c r="F35" s="12"/>
      <c r="G35" s="35">
        <f>SUM(G7:G33)</f>
        <v>8381.1891891891901</v>
      </c>
    </row>
    <row r="36" spans="1:15" ht="15" customHeight="1" x14ac:dyDescent="0.35">
      <c r="G36" s="36"/>
    </row>
  </sheetData>
  <mergeCells count="2">
    <mergeCell ref="A2:F2"/>
    <mergeCell ref="A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8a54e1-104f-4198-9d6d-ec7b37d1e3a4" xsi:nil="true"/>
    <lcf76f155ced4ddcb4097134ff3c332f xmlns="1ead4257-c29e-4499-a148-0f0b19139e7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22CB432233EB48A514A62F25D296F4" ma:contentTypeVersion="18" ma:contentTypeDescription="Crear nuevo documento." ma:contentTypeScope="" ma:versionID="f581ce867b2500c44b318984f9ca5d6f">
  <xsd:schema xmlns:xsd="http://www.w3.org/2001/XMLSchema" xmlns:xs="http://www.w3.org/2001/XMLSchema" xmlns:p="http://schemas.microsoft.com/office/2006/metadata/properties" xmlns:ns2="1ead4257-c29e-4499-a148-0f0b19139e7e" xmlns:ns3="898a54e1-104f-4198-9d6d-ec7b37d1e3a4" targetNamespace="http://schemas.microsoft.com/office/2006/metadata/properties" ma:root="true" ma:fieldsID="446152fa16a5b2296cc5fbf0cdab6131" ns2:_="" ns3:_="">
    <xsd:import namespace="1ead4257-c29e-4499-a148-0f0b19139e7e"/>
    <xsd:import namespace="898a54e1-104f-4198-9d6d-ec7b37d1e3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ad4257-c29e-4499-a148-0f0b19139e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94762b9-35e2-469a-bc4f-15b5f31de9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a54e1-104f-4198-9d6d-ec7b37d1e3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8d98a48-a256-4a55-8898-0b29a91d507a}" ma:internalName="TaxCatchAll" ma:showField="CatchAllData" ma:web="898a54e1-104f-4198-9d6d-ec7b37d1e3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07A5DA-AAC3-45F0-AD63-5E9680C36771}">
  <ds:schemaRefs>
    <ds:schemaRef ds:uri="http://schemas.microsoft.com/office/2006/metadata/properties"/>
    <ds:schemaRef ds:uri="http://schemas.microsoft.com/office/infopath/2007/PartnerControls"/>
    <ds:schemaRef ds:uri="898a54e1-104f-4198-9d6d-ec7b37d1e3a4"/>
    <ds:schemaRef ds:uri="1ead4257-c29e-4499-a148-0f0b19139e7e"/>
  </ds:schemaRefs>
</ds:datastoreItem>
</file>

<file path=customXml/itemProps2.xml><?xml version="1.0" encoding="utf-8"?>
<ds:datastoreItem xmlns:ds="http://schemas.openxmlformats.org/officeDocument/2006/customXml" ds:itemID="{497B9D92-EB96-42EF-8D45-3B2AAA83DF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ad4257-c29e-4499-a148-0f0b19139e7e"/>
    <ds:schemaRef ds:uri="898a54e1-104f-4198-9d6d-ec7b37d1e3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36F13A-135F-4439-AD03-1555C7445A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Direccion</cp:lastModifiedBy>
  <cp:revision/>
  <dcterms:created xsi:type="dcterms:W3CDTF">2023-01-17T15:35:28Z</dcterms:created>
  <dcterms:modified xsi:type="dcterms:W3CDTF">2024-04-18T18:57:53Z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0x0101002B22CB432233EB48A514A62F25D296F4</vt:lpwstr>
  </property>
  <property fmtid="{D5CDD505-2E9C-101B-9397-08002B2CF9AE}" pid="3" name="MediaServiceImageTags">
    <vt:lpwstr/>
  </property>
</Properties>
</file>