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8625"/>
  </bookViews>
  <sheets>
    <sheet name="Budget" sheetId="1" r:id="rId1"/>
  </sheets>
  <definedNames>
    <definedName name="ColumnTitle1">SimpleInvoice[[#Headers],[Item '#]]</definedName>
    <definedName name="company_name">Budget!$B$1</definedName>
    <definedName name="_xlnm.Print_Titles" localSheetId="0">Budget!$8:$8</definedName>
    <definedName name="RowTitleRegion1..C7">Budget!$B$4</definedName>
    <definedName name="RowTitleRegion2..G5">Budget!#REF!</definedName>
    <definedName name="RowTitleRegion3..G26">Budget!#REF!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F34" i="1"/>
  <c r="F33" i="1"/>
  <c r="F74" i="1" l="1"/>
  <c r="F42" i="1"/>
  <c r="F43" i="1"/>
  <c r="F61" i="1"/>
  <c r="F17" i="1"/>
  <c r="F18" i="1"/>
  <c r="F19" i="1"/>
  <c r="F20" i="1"/>
  <c r="F21" i="1"/>
  <c r="F24" i="1"/>
  <c r="F25" i="1"/>
  <c r="F26" i="1"/>
  <c r="F27" i="1"/>
  <c r="F28" i="1"/>
  <c r="F29" i="1"/>
  <c r="F30" i="1"/>
  <c r="F31" i="1"/>
  <c r="F32" i="1"/>
  <c r="F14" i="1"/>
  <c r="F15" i="1"/>
  <c r="F16" i="1"/>
  <c r="F71" i="1"/>
  <c r="F72" i="1"/>
  <c r="F64" i="1"/>
  <c r="F65" i="1"/>
  <c r="F66" i="1"/>
  <c r="F69" i="1"/>
  <c r="F70" i="1"/>
  <c r="F57" i="1"/>
  <c r="F58" i="1"/>
  <c r="F59" i="1"/>
  <c r="F60" i="1"/>
  <c r="F39" i="1"/>
  <c r="F40" i="1"/>
  <c r="F41" i="1"/>
  <c r="F46" i="1"/>
  <c r="F47" i="1"/>
  <c r="F50" i="1"/>
  <c r="F51" i="1"/>
  <c r="F52" i="1"/>
  <c r="F53" i="1"/>
  <c r="F54" i="1"/>
  <c r="F36" i="1"/>
  <c r="F37" i="1"/>
  <c r="F38" i="1"/>
  <c r="F73" i="1" l="1"/>
  <c r="F44" i="1"/>
  <c r="F62" i="1"/>
  <c r="F67" i="1"/>
  <c r="F55" i="1"/>
  <c r="F48" i="1"/>
  <c r="F11" i="1"/>
  <c r="F12" i="1"/>
  <c r="F13" i="1"/>
  <c r="F10" i="1"/>
  <c r="F22" i="1" l="1"/>
  <c r="B80" i="1"/>
  <c r="F78" i="1" l="1"/>
  <c r="F81" i="1" s="1"/>
</calcChain>
</file>

<file path=xl/sharedStrings.xml><?xml version="1.0" encoding="utf-8"?>
<sst xmlns="http://schemas.openxmlformats.org/spreadsheetml/2006/main" count="77" uniqueCount="70">
  <si>
    <t>Description</t>
  </si>
  <si>
    <t>Qty</t>
  </si>
  <si>
    <t>Item #</t>
  </si>
  <si>
    <t>BOYS MENTORING ADVOCACY NETWORK (BMAN) LITERACY PROJECT</t>
  </si>
  <si>
    <t xml:space="preserve">INSTRUCTIONAL MATERIALS                                 </t>
  </si>
  <si>
    <t>Cost</t>
  </si>
  <si>
    <t>Unit Cost</t>
  </si>
  <si>
    <t>FACILITY SUPPORT</t>
  </si>
  <si>
    <t>BOOKS AND STATIONARIES</t>
  </si>
  <si>
    <t>Etimology dictionary</t>
  </si>
  <si>
    <t>English dictionary</t>
  </si>
  <si>
    <t>ALTERNATIVE POWER SOURCE</t>
  </si>
  <si>
    <t>CONSUMABLES</t>
  </si>
  <si>
    <t>Plastic ID cards</t>
  </si>
  <si>
    <t>SOUVIRNIERS</t>
  </si>
  <si>
    <t>Customized T-Shirts</t>
  </si>
  <si>
    <t>Flyers</t>
  </si>
  <si>
    <t>UTILITIES</t>
  </si>
  <si>
    <t>General maintenance</t>
  </si>
  <si>
    <t>Electronic Interactive Boards 55"</t>
  </si>
  <si>
    <t>Desktops (Hp Prodesk 16g RAM)</t>
  </si>
  <si>
    <t>Calligraphic ink</t>
  </si>
  <si>
    <t>Pencil Holders(Pen Holder Vase with calender Desk Tidy container)</t>
  </si>
  <si>
    <t>Slide binders(100 Pcs)</t>
  </si>
  <si>
    <t>Laminator Machine(Fast Preheating Film Automatic Film Feeding)</t>
  </si>
  <si>
    <t>First Aid Box(Bigger First aid box -fully equipped-portable)</t>
  </si>
  <si>
    <t>Audio support(12" Public address system-bluetooth + 2 wireless Microphone)</t>
  </si>
  <si>
    <t>Water dispenser(water dispenser with cabinet and taps)</t>
  </si>
  <si>
    <t>Banners (8" x 10")</t>
  </si>
  <si>
    <t>Electricity Bills (@ $54.40 average cost per month for 18 months)</t>
  </si>
  <si>
    <t>Self-help how to draw books</t>
  </si>
  <si>
    <t>Broad Sheets</t>
  </si>
  <si>
    <t>colouring pencils(12 color colored pencils set Art supplies for drawing)</t>
  </si>
  <si>
    <t>STAFFING WAGES</t>
  </si>
  <si>
    <t>SUB TOTAL</t>
  </si>
  <si>
    <t>P: Phone Numbe : +2348023010608</t>
  </si>
  <si>
    <t xml:space="preserve">Street Address : </t>
  </si>
  <si>
    <t>Calligraphic pen (Fountain Pen, Calligraphy Pen Set)</t>
  </si>
  <si>
    <t>Board Markers ( packs white board Marker, Blue, Black and Red Ink)</t>
  </si>
  <si>
    <t>Photocopier machine</t>
  </si>
  <si>
    <t>Printer</t>
  </si>
  <si>
    <t>Standard Table and Chair</t>
  </si>
  <si>
    <t>Toners Cartridges</t>
  </si>
  <si>
    <t>Fuelling (@ $183.45 per month for one bus for 18 months)</t>
  </si>
  <si>
    <t>Internet Services (@ $44 per month for 18 months)</t>
  </si>
  <si>
    <t>Power Generator</t>
  </si>
  <si>
    <t xml:space="preserve">UPS </t>
  </si>
  <si>
    <t>Laptops (16g RAM)</t>
  </si>
  <si>
    <t>P: Phone Number:+2348027951748</t>
  </si>
  <si>
    <t>P: Phone Number:+2347081562477</t>
  </si>
  <si>
    <t xml:space="preserve">Email:  www.bmanadvocacy.org                                           info@bmanadvocacy.org
</t>
  </si>
  <si>
    <t>GRAND TOTAL</t>
  </si>
  <si>
    <t>Paint Brushes (50 pcs Paint Brushes 100 packs)</t>
  </si>
  <si>
    <t>Felt Tip Markers (450 pcs/pack, 100 packs)</t>
  </si>
  <si>
    <t>Rentals (@ $6880.73 per annum)</t>
  </si>
  <si>
    <t>Pencils(4 Pcs/pack of pencil, 500 packs )</t>
  </si>
  <si>
    <t>Sharpners and Cleaners(@ 500 each of pencil and sharpner)</t>
  </si>
  <si>
    <t>Poetry Books ( a set of 10 poetry books @ $5.73 per set )</t>
  </si>
  <si>
    <t>Notebooks ( @ $4.86 per one dozen for 500 pupils)</t>
  </si>
  <si>
    <t>Reading books (a set of  40 @ $34.40 per set)</t>
  </si>
  <si>
    <t>Disposable cups(10 pcs @ $7.34 per set of red fancy disposable cups for 50 sets )</t>
  </si>
  <si>
    <t>Coloured Papers (@ 10 sets per month for 18 months )</t>
  </si>
  <si>
    <t>Security Personnel(@ $100 for each of four security personnel for 18 months)</t>
  </si>
  <si>
    <t>IT Support Staff(@ $250 for one IT support staff for 18 months)</t>
  </si>
  <si>
    <t>Administrative Staff(@ $150 for one admin staff for 18 months)</t>
  </si>
  <si>
    <t>Quality Assurance Personnel( @ $250 for 18 months)</t>
  </si>
  <si>
    <t>Teachers( @ $200 per teacher each per month for 25 teachers for 18 months)</t>
  </si>
  <si>
    <t>Ribbons, Glue and Gliters</t>
  </si>
  <si>
    <t>A4 Papers (A4 EPAPER 70g, 1 x 80g per month for 18 months)</t>
  </si>
  <si>
    <t>Professional Projector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</si>
</sst>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_)"/>
    <numFmt numFmtId="165" formatCode="[&lt;=9999999]###\-####;\(###\)\ ###\-####"/>
    <numFmt numFmtId="166" formatCode="_(* #,##0_);_(* \(#,##0\);_(* &quot;-&quot;??_);_(@_)"/>
  </numFmts>
  <fonts count="17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20">
    <xf numFmtId="0" fontId="0" fillId="0" borderId="0" applyFill="0" applyBorder="0">
      <alignment horizontal="left" vertical="center" wrapText="1" indent="1"/>
    </xf>
    <xf numFmtId="0" fontId="5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horizontal="left" vertical="center" indent="1"/>
    </xf>
    <xf numFmtId="10" fontId="12" fillId="0" borderId="0" applyFill="0" applyBorder="0" applyProtection="0">
      <alignment horizontal="right" vertical="center"/>
    </xf>
    <xf numFmtId="0" fontId="5" fillId="0" borderId="0" applyNumberFormat="0" applyFill="0" applyBorder="0" applyAlignment="0" applyProtection="0">
      <alignment vertical="top" wrapText="1"/>
    </xf>
    <xf numFmtId="0" fontId="4" fillId="4" borderId="6" applyProtection="0">
      <alignment vertical="center"/>
    </xf>
    <xf numFmtId="0" fontId="5" fillId="3" borderId="0" applyNumberFormat="0" applyBorder="0" applyProtection="0">
      <alignment vertical="center" wrapText="1"/>
    </xf>
    <xf numFmtId="0" fontId="13" fillId="0" borderId="1" applyFill="0" applyProtection="0">
      <alignment horizontal="right" vertical="center" indent="1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1" applyNumberFormat="0" applyAlignment="0" applyProtection="0"/>
    <xf numFmtId="0" fontId="5" fillId="6" borderId="0" applyBorder="0" applyProtection="0">
      <alignment horizontal="left" indent="1"/>
    </xf>
    <xf numFmtId="44" fontId="11" fillId="0" borderId="0" applyFont="0" applyFill="0" applyBorder="0" applyProtection="0">
      <alignment horizontal="right" vertical="center"/>
    </xf>
    <xf numFmtId="44" fontId="12" fillId="0" borderId="0" applyFill="0" applyBorder="0" applyProtection="0">
      <alignment horizontal="right" vertical="center"/>
    </xf>
    <xf numFmtId="0" fontId="14" fillId="5" borderId="0" applyNumberFormat="0" applyBorder="0" applyProtection="0">
      <alignment horizontal="left" vertical="top" wrapText="1" indent="1"/>
    </xf>
    <xf numFmtId="165" fontId="5" fillId="0" borderId="0" applyFont="0" applyFill="0" applyBorder="0" applyAlignment="0">
      <alignment vertical="center"/>
    </xf>
    <xf numFmtId="164" fontId="11" fillId="0" borderId="0" applyFont="0" applyFill="0" applyBorder="0">
      <alignment horizontal="right" vertical="center"/>
    </xf>
    <xf numFmtId="14" fontId="9" fillId="0" borderId="0" applyFont="0" applyFill="0" applyBorder="0" applyAlignment="0" applyProtection="0">
      <alignment horizontal="left" wrapText="1"/>
    </xf>
    <xf numFmtId="43" fontId="11" fillId="0" borderId="0" applyFont="0" applyFill="0" applyBorder="0" applyAlignment="0" applyProtection="0"/>
  </cellStyleXfs>
  <cellXfs count="62">
    <xf numFmtId="0" fontId="0" fillId="0" borderId="0" xfId="0">
      <alignment horizontal="left" vertical="center" wrapText="1" indent="1"/>
    </xf>
    <xf numFmtId="0" fontId="2" fillId="0" borderId="0" xfId="0" applyFont="1" applyAlignment="1" applyProtection="1">
      <alignment wrapText="1"/>
    </xf>
    <xf numFmtId="0" fontId="4" fillId="4" borderId="6" xfId="6" applyAlignment="1" applyProtection="1">
      <alignment vertical="top" wrapText="1"/>
    </xf>
    <xf numFmtId="0" fontId="4" fillId="4" borderId="6" xfId="6" applyAlignment="1" applyProtection="1">
      <alignment horizontal="left" vertical="center" indent="2"/>
    </xf>
    <xf numFmtId="0" fontId="10" fillId="0" borderId="2" xfId="2" applyBorder="1" applyProtection="1">
      <alignment vertical="center"/>
    </xf>
    <xf numFmtId="44" fontId="3" fillId="0" borderId="0" xfId="3" applyNumberFormat="1" applyFill="1" applyBorder="1" applyProtection="1">
      <alignment horizontal="lef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4" fontId="3" fillId="0" borderId="0" xfId="3" applyNumberFormat="1" applyFill="1" applyBorder="1">
      <alignment horizontal="left" vertical="center" indent="1"/>
    </xf>
    <xf numFmtId="0" fontId="3" fillId="0" borderId="0" xfId="3" applyFill="1" applyBorder="1">
      <alignment horizontal="left" vertical="center" indent="1"/>
    </xf>
    <xf numFmtId="0" fontId="0" fillId="0" borderId="0" xfId="0" applyFont="1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2" fillId="0" borderId="1" xfId="4" applyFill="1" applyBorder="1">
      <alignment horizontal="right" vertical="center"/>
    </xf>
    <xf numFmtId="44" fontId="0" fillId="0" borderId="0" xfId="13" applyFont="1" applyFill="1" applyBorder="1" applyProtection="1">
      <alignment horizontal="right" vertical="center"/>
    </xf>
    <xf numFmtId="44" fontId="12" fillId="0" borderId="1" xfId="13" applyFont="1" applyFill="1" applyBorder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0" borderId="0" xfId="0" applyFont="1" applyFill="1" applyBorder="1" applyAlignment="1">
      <alignment horizontal="left" vertical="center" indent="1"/>
    </xf>
    <xf numFmtId="0" fontId="0" fillId="7" borderId="0" xfId="0" applyFont="1" applyFill="1" applyBorder="1">
      <alignment horizontal="left" vertical="center" wrapText="1" indent="1"/>
    </xf>
    <xf numFmtId="0" fontId="0" fillId="7" borderId="0" xfId="0" applyFont="1" applyFill="1" applyBorder="1" applyAlignment="1">
      <alignment horizontal="left" vertical="center" wrapText="1" indent="1"/>
    </xf>
    <xf numFmtId="44" fontId="0" fillId="7" borderId="0" xfId="13" applyFont="1" applyFill="1" applyBorder="1" applyAlignment="1" applyProtection="1">
      <alignment horizontal="center" vertical="center"/>
    </xf>
    <xf numFmtId="44" fontId="0" fillId="7" borderId="0" xfId="13" applyFont="1" applyFill="1" applyBorder="1" applyProtection="1">
      <alignment horizontal="right" vertical="center"/>
    </xf>
    <xf numFmtId="0" fontId="0" fillId="7" borderId="0" xfId="0" applyFont="1" applyFill="1" applyBorder="1" applyAlignment="1">
      <alignment horizontal="left" vertical="center" indent="1"/>
    </xf>
    <xf numFmtId="164" fontId="0" fillId="7" borderId="0" xfId="17" applyFont="1" applyFill="1" applyBorder="1" applyAlignment="1">
      <alignment vertical="center"/>
    </xf>
    <xf numFmtId="164" fontId="0" fillId="0" borderId="8" xfId="17" applyFont="1" applyFill="1" applyBorder="1" applyAlignment="1">
      <alignment vertical="center"/>
    </xf>
    <xf numFmtId="164" fontId="0" fillId="0" borderId="0" xfId="17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3" applyFont="1">
      <alignment horizontal="right" vertical="center"/>
    </xf>
    <xf numFmtId="0" fontId="5" fillId="3" borderId="7" xfId="7" applyBorder="1">
      <alignment vertical="center" wrapText="1"/>
    </xf>
    <xf numFmtId="0" fontId="0" fillId="8" borderId="0" xfId="0" applyFont="1" applyFill="1" applyBorder="1">
      <alignment horizontal="left" vertical="center" wrapText="1" indent="1"/>
    </xf>
    <xf numFmtId="164" fontId="0" fillId="8" borderId="0" xfId="17" applyFont="1" applyFill="1" applyBorder="1" applyAlignment="1">
      <alignment vertical="center"/>
    </xf>
    <xf numFmtId="44" fontId="0" fillId="8" borderId="0" xfId="13" applyFont="1" applyFill="1" applyBorder="1" applyAlignment="1" applyProtection="1">
      <alignment horizontal="center" vertical="center"/>
    </xf>
    <xf numFmtId="44" fontId="0" fillId="8" borderId="0" xfId="13" applyFont="1" applyFill="1" applyBorder="1" applyProtection="1">
      <alignment horizontal="right" vertical="center"/>
    </xf>
    <xf numFmtId="0" fontId="0" fillId="9" borderId="0" xfId="0" applyFont="1" applyFill="1" applyBorder="1">
      <alignment horizontal="left" vertical="center" wrapText="1" indent="1"/>
    </xf>
    <xf numFmtId="164" fontId="0" fillId="9" borderId="0" xfId="17" applyFont="1" applyFill="1" applyBorder="1" applyAlignment="1">
      <alignment vertical="center"/>
    </xf>
    <xf numFmtId="44" fontId="0" fillId="9" borderId="0" xfId="13" applyFont="1" applyFill="1" applyBorder="1" applyAlignment="1" applyProtection="1">
      <alignment horizontal="center" vertical="center"/>
    </xf>
    <xf numFmtId="0" fontId="0" fillId="8" borderId="0" xfId="0" applyFont="1" applyFill="1" applyBorder="1" applyAlignment="1">
      <alignment horizontal="left" vertical="center" indent="1"/>
    </xf>
    <xf numFmtId="0" fontId="0" fillId="9" borderId="0" xfId="0" applyFont="1" applyFill="1" applyBorder="1" applyAlignment="1">
      <alignment horizontal="left" vertical="center" wrapText="1" indent="1"/>
    </xf>
    <xf numFmtId="44" fontId="15" fillId="9" borderId="0" xfId="13" applyFont="1" applyFill="1" applyBorder="1" applyProtection="1">
      <alignment horizontal="right" vertical="center"/>
    </xf>
    <xf numFmtId="44" fontId="15" fillId="7" borderId="0" xfId="13" applyFont="1" applyFill="1" applyBorder="1" applyProtection="1">
      <alignment horizontal="right" vertical="center"/>
    </xf>
    <xf numFmtId="44" fontId="16" fillId="2" borderId="1" xfId="13" applyFont="1" applyFill="1" applyBorder="1" applyProtection="1">
      <alignment horizontal="right" vertical="center"/>
    </xf>
    <xf numFmtId="0" fontId="0" fillId="0" borderId="0" xfId="0" applyBorder="1" applyAlignment="1">
      <alignment vertical="center" wrapText="1"/>
    </xf>
    <xf numFmtId="44" fontId="16" fillId="0" borderId="9" xfId="13" applyFont="1" applyFill="1" applyBorder="1">
      <alignment horizontal="right" vertical="center"/>
    </xf>
    <xf numFmtId="0" fontId="0" fillId="10" borderId="0" xfId="0" applyFont="1" applyFill="1" applyBorder="1">
      <alignment horizontal="left" vertical="center" wrapText="1" indent="1"/>
    </xf>
    <xf numFmtId="164" fontId="0" fillId="10" borderId="0" xfId="17" applyFont="1" applyFill="1" applyBorder="1" applyAlignment="1">
      <alignment vertical="center"/>
    </xf>
    <xf numFmtId="44" fontId="0" fillId="10" borderId="0" xfId="13" applyFont="1" applyFill="1" applyBorder="1" applyAlignment="1" applyProtection="1">
      <alignment horizontal="center" vertical="center"/>
    </xf>
    <xf numFmtId="44" fontId="0" fillId="10" borderId="0" xfId="13" applyFont="1" applyFill="1" applyBorder="1" applyProtection="1">
      <alignment horizontal="right" vertical="center"/>
    </xf>
    <xf numFmtId="166" fontId="0" fillId="7" borderId="0" xfId="19" applyNumberFormat="1" applyFont="1" applyFill="1" applyBorder="1" applyAlignment="1">
      <alignment vertical="center"/>
    </xf>
    <xf numFmtId="0" fontId="14" fillId="5" borderId="0" xfId="15">
      <alignment horizontal="left" vertical="top" wrapText="1" indent="1"/>
    </xf>
    <xf numFmtId="0" fontId="14" fillId="5" borderId="4" xfId="15" applyBorder="1">
      <alignment horizontal="left" vertical="top" wrapText="1" indent="1"/>
    </xf>
    <xf numFmtId="0" fontId="5" fillId="6" borderId="0" xfId="12" applyProtection="1">
      <alignment horizontal="left" indent="1"/>
    </xf>
    <xf numFmtId="0" fontId="5" fillId="6" borderId="5" xfId="12" applyBorder="1" applyProtection="1">
      <alignment horizontal="left" indent="1"/>
    </xf>
    <xf numFmtId="165" fontId="10" fillId="0" borderId="0" xfId="2" applyNumberFormat="1">
      <alignment vertical="center"/>
    </xf>
    <xf numFmtId="0" fontId="10" fillId="0" borderId="0" xfId="2" applyProtection="1">
      <alignment vertical="center"/>
    </xf>
    <xf numFmtId="0" fontId="0" fillId="0" borderId="0" xfId="0" applyAlignment="1">
      <alignment horizontal="left" vertical="center" wrapText="1"/>
    </xf>
    <xf numFmtId="0" fontId="10" fillId="0" borderId="0" xfId="2" applyAlignment="1" applyProtection="1">
      <alignment vertical="top"/>
    </xf>
    <xf numFmtId="0" fontId="10" fillId="2" borderId="0" xfId="2" applyFill="1" applyAlignment="1" applyProtection="1">
      <alignment vertical="top" wrapText="1"/>
    </xf>
    <xf numFmtId="0" fontId="10" fillId="2" borderId="0" xfId="2" applyFill="1" applyAlignment="1" applyProtection="1">
      <alignment vertical="top"/>
    </xf>
    <xf numFmtId="165" fontId="5" fillId="3" borderId="0" xfId="16" applyFill="1" applyAlignment="1">
      <alignment vertical="center" wrapText="1"/>
    </xf>
    <xf numFmtId="165" fontId="5" fillId="3" borderId="3" xfId="16" applyFill="1" applyBorder="1" applyAlignment="1">
      <alignment vertical="center" wrapText="1"/>
    </xf>
    <xf numFmtId="0" fontId="5" fillId="3" borderId="7" xfId="7" applyBorder="1">
      <alignment vertical="center" wrapText="1"/>
    </xf>
    <xf numFmtId="0" fontId="5" fillId="3" borderId="0" xfId="7">
      <alignment vertical="center" wrapText="1"/>
    </xf>
  </cellXfs>
  <cellStyles count="20">
    <cellStyle name="20% - Accent1" xfId="15" builtinId="30" customBuiltin="1"/>
    <cellStyle name="60% - Accent1" xfId="7" builtinId="32" customBuiltin="1"/>
    <cellStyle name="Comma" xfId="19" builtinId="3"/>
    <cellStyle name="Currency" xfId="13" builtinId="4" customBuiltin="1"/>
    <cellStyle name="Currency [0]" xfId="14" builtinId="7" customBuiltin="1"/>
    <cellStyle name="Date" xfId="18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/>
    <cellStyle name="Quantity" xfId="17"/>
    <cellStyle name="Title" xfId="6" builtinId="15" customBuiltin="1"/>
    <cellStyle name="Total" xfId="11" builtinId="25" customBuiltin="1"/>
    <cellStyle name="Warning Text" xfId="9" builtinId="11" customBuiltin="1"/>
  </cellStyles>
  <dxfs count="11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alignment horizontal="general" vertical="center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10"/>
      <tableStyleElement type="headerRow" dxfId="9"/>
      <tableStyleElement type="totalRow" dxfId="8"/>
      <tableStyleElement type="lastColumn" dxfId="7"/>
      <tableStyleElement type="firstRowStripe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SimpleInvoice" displayName="SimpleInvoice" ref="B8:F76" totalsRowShown="0" headerRowCellStyle="Heading 2">
  <autoFilter ref="B8:F7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Item #"/>
    <tableColumn id="2" name="Description"/>
    <tableColumn id="7" name="Qty" dataDxfId="4"/>
    <tableColumn id="8" name="Unit Cost"/>
    <tableColumn id="11" name="Cost" dataCellStyle="Currency">
      <calculatedColumnFormula>IFERROR((D9*E9)-#REF!,"")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81"/>
  <sheetViews>
    <sheetView showGridLines="0" tabSelected="1" zoomScale="115" zoomScaleNormal="115" workbookViewId="0">
      <selection activeCell="F1" sqref="F1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41.7109375" customWidth="1"/>
    <col min="4" max="4" width="26.5703125" customWidth="1"/>
    <col min="5" max="5" width="28" customWidth="1"/>
    <col min="6" max="6" width="62.7109375" customWidth="1"/>
    <col min="7" max="7" width="0.140625" customWidth="1"/>
  </cols>
  <sheetData>
    <row r="1" spans="1:7" ht="57.95" customHeight="1" thickBot="1" x14ac:dyDescent="0.3">
      <c r="A1" s="14"/>
      <c r="B1" s="3" t="s">
        <v>3</v>
      </c>
      <c r="C1" s="3"/>
      <c r="D1" s="3"/>
      <c r="E1" s="3"/>
      <c r="F1" s="2"/>
    </row>
    <row r="2" spans="1:7" ht="30" customHeight="1" thickTop="1" x14ac:dyDescent="0.25">
      <c r="B2" s="60" t="s">
        <v>36</v>
      </c>
      <c r="C2" s="60"/>
      <c r="D2" s="59" t="s">
        <v>35</v>
      </c>
      <c r="E2" s="59"/>
      <c r="F2" s="28"/>
    </row>
    <row r="3" spans="1:7" ht="30" customHeight="1" x14ac:dyDescent="0.25">
      <c r="B3" s="61"/>
      <c r="C3" s="61"/>
      <c r="D3" s="58" t="s">
        <v>49</v>
      </c>
      <c r="E3" s="58"/>
      <c r="F3" s="58" t="s">
        <v>48</v>
      </c>
      <c r="G3" s="58"/>
    </row>
    <row r="4" spans="1:7" ht="48.75" customHeight="1" x14ac:dyDescent="0.25">
      <c r="B4" s="56" t="s">
        <v>50</v>
      </c>
      <c r="C4" s="57"/>
      <c r="D4" s="52"/>
      <c r="E4" s="52"/>
    </row>
    <row r="5" spans="1:7" ht="20.100000000000001" customHeight="1" x14ac:dyDescent="0.25">
      <c r="B5" s="55"/>
      <c r="C5" s="54"/>
      <c r="D5" s="52"/>
      <c r="E5" s="52"/>
      <c r="F5" s="10"/>
    </row>
    <row r="6" spans="1:7" ht="20.100000000000001" customHeight="1" x14ac:dyDescent="0.2">
      <c r="B6" s="55"/>
      <c r="C6" s="54"/>
      <c r="D6" s="53"/>
      <c r="E6" s="53"/>
      <c r="F6" s="1"/>
    </row>
    <row r="7" spans="1:7" ht="44.1" customHeight="1" x14ac:dyDescent="0.25">
      <c r="B7" s="4"/>
      <c r="C7" s="15"/>
      <c r="D7" s="15"/>
      <c r="E7" s="15"/>
      <c r="F7" s="15"/>
    </row>
    <row r="8" spans="1:7" ht="33.950000000000003" customHeight="1" x14ac:dyDescent="0.25">
      <c r="B8" s="8" t="s">
        <v>2</v>
      </c>
      <c r="C8" s="8" t="s">
        <v>0</v>
      </c>
      <c r="D8" s="7" t="s">
        <v>1</v>
      </c>
      <c r="E8" s="5" t="s">
        <v>6</v>
      </c>
      <c r="F8" s="5" t="s">
        <v>5</v>
      </c>
    </row>
    <row r="9" spans="1:7" ht="33.950000000000003" customHeight="1" x14ac:dyDescent="0.25">
      <c r="B9" s="9">
        <v>1</v>
      </c>
      <c r="C9" s="17" t="s">
        <v>4</v>
      </c>
      <c r="D9" s="24"/>
      <c r="E9" s="6"/>
      <c r="F9" s="12"/>
    </row>
    <row r="10" spans="1:7" s="14" customFormat="1" ht="33.950000000000003" customHeight="1" x14ac:dyDescent="0.25">
      <c r="B10" s="18"/>
      <c r="C10" s="22" t="s">
        <v>19</v>
      </c>
      <c r="D10" s="23">
        <v>3</v>
      </c>
      <c r="E10" s="20">
        <v>2000</v>
      </c>
      <c r="F10" s="21">
        <f>SimpleInvoice[[#This Row],[Qty]]*SimpleInvoice[[#This Row],[Unit Cost]]</f>
        <v>6000</v>
      </c>
    </row>
    <row r="11" spans="1:7" s="14" customFormat="1" ht="30" customHeight="1" x14ac:dyDescent="0.25">
      <c r="B11" s="18"/>
      <c r="C11" s="19" t="s">
        <v>47</v>
      </c>
      <c r="D11" s="23">
        <v>5</v>
      </c>
      <c r="E11" s="20">
        <v>900</v>
      </c>
      <c r="F11" s="21">
        <f>SimpleInvoice[[#This Row],[Qty]]*SimpleInvoice[[#This Row],[Unit Cost]]</f>
        <v>4500</v>
      </c>
    </row>
    <row r="12" spans="1:7" ht="33.950000000000003" customHeight="1" x14ac:dyDescent="0.25">
      <c r="C12" t="s">
        <v>20</v>
      </c>
      <c r="D12" s="26">
        <v>20</v>
      </c>
      <c r="E12" s="27">
        <v>275.23</v>
      </c>
      <c r="F12" s="21">
        <f>SimpleInvoice[[#This Row],[Qty]]*SimpleInvoice[[#This Row],[Unit Cost]]</f>
        <v>5504.6</v>
      </c>
    </row>
    <row r="13" spans="1:7" s="14" customFormat="1" ht="33.950000000000003" customHeight="1" x14ac:dyDescent="0.25">
      <c r="B13" s="18"/>
      <c r="C13" s="19" t="s">
        <v>37</v>
      </c>
      <c r="D13" s="23">
        <v>100</v>
      </c>
      <c r="E13" s="20">
        <v>8.0299999999999994</v>
      </c>
      <c r="F13" s="21">
        <f>SimpleInvoice[[#This Row],[Qty]]*SimpleInvoice[[#This Row],[Unit Cost]]</f>
        <v>802.99999999999989</v>
      </c>
    </row>
    <row r="14" spans="1:7" s="14" customFormat="1" ht="33.950000000000003" customHeight="1" x14ac:dyDescent="0.25">
      <c r="B14" s="18"/>
      <c r="C14" s="19" t="s">
        <v>52</v>
      </c>
      <c r="D14" s="23">
        <v>100</v>
      </c>
      <c r="E14" s="20">
        <v>30.28</v>
      </c>
      <c r="F14" s="21">
        <f>SimpleInvoice[[#This Row],[Qty]]*SimpleInvoice[[#This Row],[Unit Cost]]</f>
        <v>3028</v>
      </c>
    </row>
    <row r="15" spans="1:7" s="14" customFormat="1" ht="33.950000000000003" customHeight="1" x14ac:dyDescent="0.25">
      <c r="B15" s="18"/>
      <c r="C15" s="19" t="s">
        <v>21</v>
      </c>
      <c r="D15" s="23">
        <v>500</v>
      </c>
      <c r="E15" s="20">
        <v>18.350000000000001</v>
      </c>
      <c r="F15" s="21">
        <f>SimpleInvoice[[#This Row],[Qty]]*SimpleInvoice[[#This Row],[Unit Cost]]</f>
        <v>9175</v>
      </c>
    </row>
    <row r="16" spans="1:7" s="14" customFormat="1" ht="33.950000000000003" customHeight="1" x14ac:dyDescent="0.25">
      <c r="B16" s="18"/>
      <c r="C16" s="19" t="s">
        <v>38</v>
      </c>
      <c r="D16" s="23">
        <v>12</v>
      </c>
      <c r="E16" s="20">
        <v>22.96</v>
      </c>
      <c r="F16" s="21">
        <f>SimpleInvoice[[#This Row],[Qty]]*SimpleInvoice[[#This Row],[Unit Cost]]</f>
        <v>275.52</v>
      </c>
    </row>
    <row r="17" spans="2:6" s="14" customFormat="1" ht="33.950000000000003" customHeight="1" x14ac:dyDescent="0.25">
      <c r="B17" s="18"/>
      <c r="C17" s="19" t="s">
        <v>53</v>
      </c>
      <c r="D17" s="23">
        <v>100</v>
      </c>
      <c r="E17" s="20">
        <v>87.16</v>
      </c>
      <c r="F17" s="21">
        <f>SimpleInvoice[[#This Row],[Qty]]*SimpleInvoice[[#This Row],[Unit Cost]]</f>
        <v>8716</v>
      </c>
    </row>
    <row r="18" spans="2:6" s="14" customFormat="1" ht="33.950000000000003" customHeight="1" x14ac:dyDescent="0.25">
      <c r="B18" s="18"/>
      <c r="C18" s="19" t="s">
        <v>32</v>
      </c>
      <c r="D18" s="23">
        <v>500</v>
      </c>
      <c r="E18" s="20">
        <v>6.88</v>
      </c>
      <c r="F18" s="21">
        <f>SimpleInvoice[[#This Row],[Qty]]*SimpleInvoice[[#This Row],[Unit Cost]]</f>
        <v>3440</v>
      </c>
    </row>
    <row r="19" spans="2:6" s="14" customFormat="1" ht="52.5" customHeight="1" x14ac:dyDescent="0.25">
      <c r="B19" s="18"/>
      <c r="C19" s="19" t="s">
        <v>55</v>
      </c>
      <c r="D19" s="23">
        <v>500</v>
      </c>
      <c r="E19" s="20">
        <v>1.91</v>
      </c>
      <c r="F19" s="21">
        <f>SimpleInvoice[[#This Row],[Qty]]*SimpleInvoice[[#This Row],[Unit Cost]]</f>
        <v>955</v>
      </c>
    </row>
    <row r="20" spans="2:6" s="14" customFormat="1" ht="33.950000000000003" customHeight="1" x14ac:dyDescent="0.25">
      <c r="B20" s="18"/>
      <c r="C20" s="19" t="s">
        <v>22</v>
      </c>
      <c r="D20" s="23">
        <v>100</v>
      </c>
      <c r="E20" s="20">
        <v>38.76</v>
      </c>
      <c r="F20" s="21">
        <f>SimpleInvoice[[#This Row],[Qty]]*SimpleInvoice[[#This Row],[Unit Cost]]</f>
        <v>3876</v>
      </c>
    </row>
    <row r="21" spans="2:6" s="14" customFormat="1" ht="33.950000000000003" customHeight="1" x14ac:dyDescent="0.25">
      <c r="B21" s="18"/>
      <c r="C21" s="19" t="s">
        <v>56</v>
      </c>
      <c r="D21" s="23">
        <v>500</v>
      </c>
      <c r="E21" s="20">
        <v>1.52</v>
      </c>
      <c r="F21" s="21">
        <f>SimpleInvoice[[#This Row],[Qty]]*SimpleInvoice[[#This Row],[Unit Cost]]</f>
        <v>760</v>
      </c>
    </row>
    <row r="22" spans="2:6" s="14" customFormat="1" ht="33.950000000000003" customHeight="1" x14ac:dyDescent="0.25">
      <c r="B22" s="18"/>
      <c r="C22" s="37" t="s">
        <v>34</v>
      </c>
      <c r="D22" s="34"/>
      <c r="E22" s="35"/>
      <c r="F22" s="38">
        <f>SUM(F10:F21)</f>
        <v>47033.119999999995</v>
      </c>
    </row>
    <row r="23" spans="2:6" ht="33.950000000000003" customHeight="1" x14ac:dyDescent="0.25">
      <c r="B23" s="29">
        <v>2</v>
      </c>
      <c r="C23" s="36" t="s">
        <v>7</v>
      </c>
      <c r="D23" s="30"/>
      <c r="E23" s="31"/>
      <c r="F23" s="32"/>
    </row>
    <row r="24" spans="2:6" s="14" customFormat="1" ht="33.950000000000003" customHeight="1" x14ac:dyDescent="0.25">
      <c r="B24" s="18"/>
      <c r="C24" s="19" t="s">
        <v>39</v>
      </c>
      <c r="D24" s="23">
        <v>1</v>
      </c>
      <c r="E24" s="20">
        <v>700</v>
      </c>
      <c r="F24" s="21">
        <f>SimpleInvoice[[#This Row],[Qty]]*SimpleInvoice[[#This Row],[Unit Cost]]</f>
        <v>700</v>
      </c>
    </row>
    <row r="25" spans="2:6" s="14" customFormat="1" ht="33.950000000000003" customHeight="1" x14ac:dyDescent="0.25">
      <c r="B25" s="18"/>
      <c r="C25" s="18" t="s">
        <v>40</v>
      </c>
      <c r="D25" s="23">
        <v>1</v>
      </c>
      <c r="E25" s="20">
        <v>550</v>
      </c>
      <c r="F25" s="21">
        <f>SimpleInvoice[[#This Row],[Qty]]*SimpleInvoice[[#This Row],[Unit Cost]]</f>
        <v>550</v>
      </c>
    </row>
    <row r="26" spans="2:6" s="14" customFormat="1" ht="33.950000000000003" customHeight="1" x14ac:dyDescent="0.25">
      <c r="B26" s="18"/>
      <c r="C26" s="18" t="s">
        <v>54</v>
      </c>
      <c r="D26" s="23">
        <v>1</v>
      </c>
      <c r="E26" s="20">
        <v>6880.73</v>
      </c>
      <c r="F26" s="21">
        <f>SimpleInvoice[[#This Row],[Qty]]*SimpleInvoice[[#This Row],[Unit Cost]]</f>
        <v>6880.73</v>
      </c>
    </row>
    <row r="27" spans="2:6" s="14" customFormat="1" ht="33.950000000000003" customHeight="1" x14ac:dyDescent="0.25">
      <c r="B27" s="18"/>
      <c r="C27" s="18" t="s">
        <v>23</v>
      </c>
      <c r="D27" s="23">
        <v>3</v>
      </c>
      <c r="E27" s="20">
        <v>13.76</v>
      </c>
      <c r="F27" s="21">
        <f>SimpleInvoice[[#This Row],[Qty]]*SimpleInvoice[[#This Row],[Unit Cost]]</f>
        <v>41.28</v>
      </c>
    </row>
    <row r="28" spans="2:6" s="14" customFormat="1" ht="33.950000000000003" customHeight="1" x14ac:dyDescent="0.25">
      <c r="B28" s="18"/>
      <c r="C28" s="18" t="s">
        <v>24</v>
      </c>
      <c r="D28" s="23">
        <v>1</v>
      </c>
      <c r="E28" s="20">
        <v>91.74</v>
      </c>
      <c r="F28" s="21">
        <f>SimpleInvoice[[#This Row],[Qty]]*SimpleInvoice[[#This Row],[Unit Cost]]</f>
        <v>91.74</v>
      </c>
    </row>
    <row r="29" spans="2:6" s="14" customFormat="1" ht="33.950000000000003" customHeight="1" x14ac:dyDescent="0.25">
      <c r="B29" s="18"/>
      <c r="C29" s="18" t="s">
        <v>25</v>
      </c>
      <c r="D29" s="23">
        <v>1</v>
      </c>
      <c r="E29" s="20">
        <v>107.79</v>
      </c>
      <c r="F29" s="21">
        <f>SimpleInvoice[[#This Row],[Qty]]*SimpleInvoice[[#This Row],[Unit Cost]]</f>
        <v>107.79</v>
      </c>
    </row>
    <row r="30" spans="2:6" s="14" customFormat="1" ht="33.950000000000003" customHeight="1" x14ac:dyDescent="0.25">
      <c r="B30" s="18"/>
      <c r="C30" s="18" t="s">
        <v>41</v>
      </c>
      <c r="D30" s="23">
        <v>500</v>
      </c>
      <c r="E30" s="20">
        <v>68.8</v>
      </c>
      <c r="F30" s="21">
        <f>SimpleInvoice[[#This Row],[Qty]]*SimpleInvoice[[#This Row],[Unit Cost]]</f>
        <v>34400</v>
      </c>
    </row>
    <row r="31" spans="2:6" s="14" customFormat="1" ht="33.950000000000003" customHeight="1" x14ac:dyDescent="0.25">
      <c r="B31" s="18"/>
      <c r="C31" s="18" t="s">
        <v>26</v>
      </c>
      <c r="D31" s="23">
        <v>1</v>
      </c>
      <c r="E31" s="20">
        <v>151.38</v>
      </c>
      <c r="F31" s="21">
        <f>SimpleInvoice[[#This Row],[Qty]]*SimpleInvoice[[#This Row],[Unit Cost]]</f>
        <v>151.38</v>
      </c>
    </row>
    <row r="32" spans="2:6" s="14" customFormat="1" ht="33.950000000000003" customHeight="1" x14ac:dyDescent="0.25">
      <c r="B32" s="18"/>
      <c r="C32" s="18" t="s">
        <v>27</v>
      </c>
      <c r="D32" s="23">
        <v>5</v>
      </c>
      <c r="E32" s="20">
        <v>160.55000000000001</v>
      </c>
      <c r="F32" s="21">
        <f>SimpleInvoice[[#This Row],[Qty]]*SimpleInvoice[[#This Row],[Unit Cost]]</f>
        <v>802.75</v>
      </c>
    </row>
    <row r="33" spans="2:6" s="14" customFormat="1" ht="33.950000000000003" customHeight="1" x14ac:dyDescent="0.25">
      <c r="B33" s="18"/>
      <c r="C33" s="18" t="s">
        <v>69</v>
      </c>
      <c r="D33" s="23">
        <v>1</v>
      </c>
      <c r="E33" s="20">
        <v>650</v>
      </c>
      <c r="F33" s="21">
        <f>SimpleInvoice[[#This Row],[Qty]]*SimpleInvoice[[#This Row],[Unit Cost]]</f>
        <v>650</v>
      </c>
    </row>
    <row r="34" spans="2:6" s="14" customFormat="1" ht="45.75" customHeight="1" x14ac:dyDescent="0.25">
      <c r="B34" s="18"/>
      <c r="C34" s="37" t="s">
        <v>34</v>
      </c>
      <c r="D34" s="34"/>
      <c r="E34" s="35"/>
      <c r="F34" s="38">
        <f>SUM(F24:F33)</f>
        <v>44375.67</v>
      </c>
    </row>
    <row r="35" spans="2:6" ht="33.950000000000003" customHeight="1" x14ac:dyDescent="0.25">
      <c r="B35" s="43">
        <v>3</v>
      </c>
      <c r="C35" s="43" t="s">
        <v>8</v>
      </c>
      <c r="D35" s="44"/>
      <c r="E35" s="45"/>
      <c r="F35" s="46"/>
    </row>
    <row r="36" spans="2:6" s="14" customFormat="1" ht="33.950000000000003" customHeight="1" x14ac:dyDescent="0.25">
      <c r="B36" s="18"/>
      <c r="C36" s="18" t="s">
        <v>9</v>
      </c>
      <c r="D36" s="23">
        <v>100</v>
      </c>
      <c r="E36" s="20">
        <v>11.48</v>
      </c>
      <c r="F36" s="21">
        <f>SimpleInvoice[[#This Row],[Qty]]*SimpleInvoice[[#This Row],[Unit Cost]]</f>
        <v>1148</v>
      </c>
    </row>
    <row r="37" spans="2:6" s="14" customFormat="1" ht="33.950000000000003" customHeight="1" x14ac:dyDescent="0.25">
      <c r="B37" s="18"/>
      <c r="C37" s="18" t="s">
        <v>10</v>
      </c>
      <c r="D37" s="23">
        <v>100</v>
      </c>
      <c r="E37" s="20">
        <v>9.17</v>
      </c>
      <c r="F37" s="21">
        <f>SimpleInvoice[[#This Row],[Qty]]*SimpleInvoice[[#This Row],[Unit Cost]]</f>
        <v>917</v>
      </c>
    </row>
    <row r="38" spans="2:6" s="14" customFormat="1" ht="33.950000000000003" customHeight="1" x14ac:dyDescent="0.25">
      <c r="B38" s="18"/>
      <c r="C38" s="18" t="s">
        <v>57</v>
      </c>
      <c r="D38" s="23">
        <v>50</v>
      </c>
      <c r="E38" s="20">
        <v>5.73</v>
      </c>
      <c r="F38" s="21">
        <f>SimpleInvoice[[#This Row],[Qty]]*SimpleInvoice[[#This Row],[Unit Cost]]</f>
        <v>286.5</v>
      </c>
    </row>
    <row r="39" spans="2:6" s="14" customFormat="1" ht="33.950000000000003" customHeight="1" x14ac:dyDescent="0.25">
      <c r="B39" s="18"/>
      <c r="C39" s="18" t="s">
        <v>30</v>
      </c>
      <c r="D39" s="23">
        <v>100</v>
      </c>
      <c r="E39" s="20">
        <v>1.91</v>
      </c>
      <c r="F39" s="21">
        <f>SimpleInvoice[[#This Row],[Qty]]*SimpleInvoice[[#This Row],[Unit Cost]]</f>
        <v>191</v>
      </c>
    </row>
    <row r="40" spans="2:6" s="14" customFormat="1" ht="33.950000000000003" customHeight="1" x14ac:dyDescent="0.25">
      <c r="B40" s="18"/>
      <c r="C40" s="18" t="s">
        <v>58</v>
      </c>
      <c r="D40" s="23">
        <v>500</v>
      </c>
      <c r="E40" s="20">
        <v>4.8600000000000003</v>
      </c>
      <c r="F40" s="21">
        <f>SimpleInvoice[[#This Row],[Qty]]*SimpleInvoice[[#This Row],[Unit Cost]]</f>
        <v>2430</v>
      </c>
    </row>
    <row r="41" spans="2:6" s="14" customFormat="1" ht="33.950000000000003" customHeight="1" x14ac:dyDescent="0.25">
      <c r="B41" s="18"/>
      <c r="C41" s="18" t="s">
        <v>59</v>
      </c>
      <c r="D41" s="23">
        <v>40</v>
      </c>
      <c r="E41" s="20">
        <v>34.4</v>
      </c>
      <c r="F41" s="21">
        <f>SimpleInvoice[[#This Row],[Qty]]*SimpleInvoice[[#This Row],[Unit Cost]]</f>
        <v>1376</v>
      </c>
    </row>
    <row r="42" spans="2:6" s="14" customFormat="1" ht="33.950000000000003" customHeight="1" x14ac:dyDescent="0.25">
      <c r="B42" s="18"/>
      <c r="C42" s="18" t="s">
        <v>67</v>
      </c>
      <c r="D42" s="23">
        <v>100</v>
      </c>
      <c r="E42" s="20">
        <v>3.5</v>
      </c>
      <c r="F42" s="21">
        <f>SimpleInvoice[[#This Row],[Qty]]*SimpleInvoice[[#This Row],[Unit Cost]]</f>
        <v>350</v>
      </c>
    </row>
    <row r="43" spans="2:6" s="14" customFormat="1" ht="33.950000000000003" customHeight="1" x14ac:dyDescent="0.25">
      <c r="B43" s="18"/>
      <c r="C43" s="18" t="s">
        <v>31</v>
      </c>
      <c r="D43" s="23">
        <v>100</v>
      </c>
      <c r="E43" s="20">
        <v>2.75</v>
      </c>
      <c r="F43" s="21">
        <f>SimpleInvoice[[#This Row],[Qty]]*SimpleInvoice[[#This Row],[Unit Cost]]</f>
        <v>275</v>
      </c>
    </row>
    <row r="44" spans="2:6" ht="33.950000000000003" customHeight="1" x14ac:dyDescent="0.25">
      <c r="B44" s="18"/>
      <c r="C44" s="33" t="s">
        <v>34</v>
      </c>
      <c r="D44" s="34"/>
      <c r="E44" s="35"/>
      <c r="F44" s="38">
        <f>SUM(F36:F43)</f>
        <v>6973.5</v>
      </c>
    </row>
    <row r="45" spans="2:6" ht="33.950000000000003" customHeight="1" x14ac:dyDescent="0.25">
      <c r="B45" s="43">
        <v>4</v>
      </c>
      <c r="C45" s="43" t="s">
        <v>11</v>
      </c>
      <c r="D45" s="44"/>
      <c r="E45" s="45"/>
      <c r="F45" s="21"/>
    </row>
    <row r="46" spans="2:6" s="14" customFormat="1" ht="48" customHeight="1" x14ac:dyDescent="0.25">
      <c r="B46" s="18"/>
      <c r="C46" s="18" t="s">
        <v>45</v>
      </c>
      <c r="D46" s="23">
        <v>1</v>
      </c>
      <c r="E46" s="20">
        <v>573.39</v>
      </c>
      <c r="F46" s="21">
        <f>SimpleInvoice[[#This Row],[Qty]]*SimpleInvoice[[#This Row],[Unit Cost]]</f>
        <v>573.39</v>
      </c>
    </row>
    <row r="47" spans="2:6" s="14" customFormat="1" ht="33.950000000000003" customHeight="1" x14ac:dyDescent="0.25">
      <c r="B47" s="18"/>
      <c r="C47" s="18" t="s">
        <v>46</v>
      </c>
      <c r="D47" s="23">
        <v>5</v>
      </c>
      <c r="E47" s="20">
        <v>22.94</v>
      </c>
      <c r="F47" s="21">
        <f>SimpleInvoice[[#This Row],[Qty]]*SimpleInvoice[[#This Row],[Unit Cost]]</f>
        <v>114.7</v>
      </c>
    </row>
    <row r="48" spans="2:6" ht="33.950000000000003" customHeight="1" x14ac:dyDescent="0.25">
      <c r="B48" s="18"/>
      <c r="C48" s="33" t="s">
        <v>34</v>
      </c>
      <c r="D48" s="34"/>
      <c r="E48" s="35"/>
      <c r="F48" s="39">
        <f>SUM(F46:F47)</f>
        <v>688.09</v>
      </c>
    </row>
    <row r="49" spans="2:6" ht="33.950000000000003" customHeight="1" x14ac:dyDescent="0.25">
      <c r="B49" s="43">
        <v>5</v>
      </c>
      <c r="C49" s="43" t="s">
        <v>33</v>
      </c>
      <c r="D49" s="44"/>
      <c r="E49" s="45"/>
      <c r="F49" s="46"/>
    </row>
    <row r="50" spans="2:6" s="14" customFormat="1" ht="33.950000000000003" customHeight="1" x14ac:dyDescent="0.25">
      <c r="B50" s="18"/>
      <c r="C50" s="18" t="s">
        <v>66</v>
      </c>
      <c r="D50" s="23">
        <v>450</v>
      </c>
      <c r="E50" s="20">
        <v>200</v>
      </c>
      <c r="F50" s="21">
        <f>SimpleInvoice[[#This Row],[Qty]]*SimpleInvoice[[#This Row],[Unit Cost]]</f>
        <v>90000</v>
      </c>
    </row>
    <row r="51" spans="2:6" s="14" customFormat="1" ht="33.950000000000003" customHeight="1" x14ac:dyDescent="0.25">
      <c r="B51" s="18"/>
      <c r="C51" s="18" t="s">
        <v>65</v>
      </c>
      <c r="D51" s="23">
        <v>18</v>
      </c>
      <c r="E51" s="20">
        <v>250</v>
      </c>
      <c r="F51" s="21">
        <f>SimpleInvoice[[#This Row],[Qty]]*SimpleInvoice[[#This Row],[Unit Cost]]</f>
        <v>4500</v>
      </c>
    </row>
    <row r="52" spans="2:6" s="14" customFormat="1" ht="33.950000000000003" customHeight="1" x14ac:dyDescent="0.25">
      <c r="B52" s="18"/>
      <c r="C52" s="18" t="s">
        <v>64</v>
      </c>
      <c r="D52" s="23">
        <v>18</v>
      </c>
      <c r="E52" s="20">
        <v>150</v>
      </c>
      <c r="F52" s="21">
        <f>SimpleInvoice[[#This Row],[Qty]]*SimpleInvoice[[#This Row],[Unit Cost]]</f>
        <v>2700</v>
      </c>
    </row>
    <row r="53" spans="2:6" s="14" customFormat="1" ht="33.950000000000003" customHeight="1" x14ac:dyDescent="0.25">
      <c r="B53" s="18"/>
      <c r="C53" s="18" t="s">
        <v>63</v>
      </c>
      <c r="D53" s="23">
        <v>18</v>
      </c>
      <c r="E53" s="20">
        <v>250</v>
      </c>
      <c r="F53" s="21">
        <f>SimpleInvoice[[#This Row],[Qty]]*SimpleInvoice[[#This Row],[Unit Cost]]</f>
        <v>4500</v>
      </c>
    </row>
    <row r="54" spans="2:6" s="14" customFormat="1" ht="33.950000000000003" customHeight="1" x14ac:dyDescent="0.25">
      <c r="B54" s="18"/>
      <c r="C54" s="18" t="s">
        <v>62</v>
      </c>
      <c r="D54" s="23">
        <v>72</v>
      </c>
      <c r="E54" s="20">
        <v>100</v>
      </c>
      <c r="F54" s="21">
        <f>SimpleInvoice[[#This Row],[Qty]]*SimpleInvoice[[#This Row],[Unit Cost]]</f>
        <v>7200</v>
      </c>
    </row>
    <row r="55" spans="2:6" s="14" customFormat="1" ht="33.950000000000003" customHeight="1" x14ac:dyDescent="0.25">
      <c r="B55" s="18"/>
      <c r="C55" s="33" t="s">
        <v>34</v>
      </c>
      <c r="D55" s="34"/>
      <c r="E55" s="35"/>
      <c r="F55" s="39">
        <f>SUM(F50:F54)</f>
        <v>108900</v>
      </c>
    </row>
    <row r="56" spans="2:6" s="14" customFormat="1" ht="33.950000000000003" customHeight="1" x14ac:dyDescent="0.25">
      <c r="B56" s="29">
        <v>6</v>
      </c>
      <c r="C56" s="29" t="s">
        <v>12</v>
      </c>
      <c r="D56" s="30"/>
      <c r="E56" s="31"/>
      <c r="F56" s="32"/>
    </row>
    <row r="57" spans="2:6" s="14" customFormat="1" ht="33.950000000000003" customHeight="1" x14ac:dyDescent="0.25">
      <c r="B57" s="18"/>
      <c r="C57" s="18" t="s">
        <v>68</v>
      </c>
      <c r="D57" s="23">
        <v>18</v>
      </c>
      <c r="E57" s="20">
        <v>38.99</v>
      </c>
      <c r="F57" s="21">
        <f>SimpleInvoice[[#This Row],[Qty]]*SimpleInvoice[[#This Row],[Unit Cost]]</f>
        <v>701.82</v>
      </c>
    </row>
    <row r="58" spans="2:6" s="14" customFormat="1" ht="33.950000000000003" customHeight="1" x14ac:dyDescent="0.25">
      <c r="B58" s="18"/>
      <c r="C58" s="18" t="s">
        <v>42</v>
      </c>
      <c r="D58" s="23">
        <v>50</v>
      </c>
      <c r="E58" s="20">
        <v>22.93</v>
      </c>
      <c r="F58" s="21">
        <f>SimpleInvoice[[#This Row],[Qty]]*SimpleInvoice[[#This Row],[Unit Cost]]</f>
        <v>1146.5</v>
      </c>
    </row>
    <row r="59" spans="2:6" s="14" customFormat="1" ht="33.950000000000003" customHeight="1" x14ac:dyDescent="0.25">
      <c r="B59" s="18"/>
      <c r="C59" s="18" t="s">
        <v>60</v>
      </c>
      <c r="D59" s="47">
        <v>50</v>
      </c>
      <c r="E59" s="20">
        <v>7.34</v>
      </c>
      <c r="F59" s="21">
        <f>SimpleInvoice[[#This Row],[Qty]]*SimpleInvoice[[#This Row],[Unit Cost]]</f>
        <v>367</v>
      </c>
    </row>
    <row r="60" spans="2:6" s="14" customFormat="1" ht="33.950000000000003" customHeight="1" x14ac:dyDescent="0.25">
      <c r="B60" s="18"/>
      <c r="C60" s="18" t="s">
        <v>13</v>
      </c>
      <c r="D60" s="23">
        <v>536</v>
      </c>
      <c r="E60" s="20">
        <v>3.44</v>
      </c>
      <c r="F60" s="21">
        <f>SimpleInvoice[[#This Row],[Qty]]*SimpleInvoice[[#This Row],[Unit Cost]]</f>
        <v>1843.84</v>
      </c>
    </row>
    <row r="61" spans="2:6" s="14" customFormat="1" ht="33.950000000000003" customHeight="1" x14ac:dyDescent="0.25">
      <c r="B61" s="18"/>
      <c r="C61" s="18" t="s">
        <v>61</v>
      </c>
      <c r="D61" s="23">
        <v>180</v>
      </c>
      <c r="E61" s="20">
        <v>2.29</v>
      </c>
      <c r="F61" s="21">
        <f>SimpleInvoice[[#This Row],[Qty]]*SimpleInvoice[[#This Row],[Unit Cost]]</f>
        <v>412.2</v>
      </c>
    </row>
    <row r="62" spans="2:6" ht="33.950000000000003" customHeight="1" x14ac:dyDescent="0.25">
      <c r="B62" s="9"/>
      <c r="C62" s="33" t="s">
        <v>34</v>
      </c>
      <c r="D62" s="34"/>
      <c r="E62" s="35"/>
      <c r="F62" s="39">
        <f>SUM(F57:F61)</f>
        <v>4471.3599999999997</v>
      </c>
    </row>
    <row r="63" spans="2:6" ht="33.950000000000003" customHeight="1" x14ac:dyDescent="0.25">
      <c r="B63" s="29">
        <v>7</v>
      </c>
      <c r="C63" s="29" t="s">
        <v>14</v>
      </c>
      <c r="D63" s="30"/>
      <c r="E63" s="31"/>
      <c r="F63" s="32"/>
    </row>
    <row r="64" spans="2:6" s="14" customFormat="1" ht="33.950000000000003" customHeight="1" x14ac:dyDescent="0.25">
      <c r="B64" s="18"/>
      <c r="C64" s="18" t="s">
        <v>15</v>
      </c>
      <c r="D64" s="23">
        <v>536</v>
      </c>
      <c r="E64" s="20">
        <v>6.88</v>
      </c>
      <c r="F64" s="21">
        <f>SimpleInvoice[[#This Row],[Qty]]*SimpleInvoice[[#This Row],[Unit Cost]]</f>
        <v>3687.68</v>
      </c>
    </row>
    <row r="65" spans="2:6" s="14" customFormat="1" ht="33.950000000000003" customHeight="1" x14ac:dyDescent="0.25">
      <c r="B65" s="18"/>
      <c r="C65" s="18" t="s">
        <v>28</v>
      </c>
      <c r="D65" s="23">
        <v>3</v>
      </c>
      <c r="E65" s="20">
        <v>34.4</v>
      </c>
      <c r="F65" s="21">
        <f>SimpleInvoice[[#This Row],[Qty]]*SimpleInvoice[[#This Row],[Unit Cost]]</f>
        <v>103.19999999999999</v>
      </c>
    </row>
    <row r="66" spans="2:6" s="14" customFormat="1" ht="33.950000000000003" customHeight="1" x14ac:dyDescent="0.25">
      <c r="B66" s="18"/>
      <c r="C66" s="18" t="s">
        <v>16</v>
      </c>
      <c r="D66" s="23">
        <v>1000</v>
      </c>
      <c r="E66" s="20">
        <v>7.0000000000000007E-2</v>
      </c>
      <c r="F66" s="21">
        <f>SimpleInvoice[[#This Row],[Qty]]*SimpleInvoice[[#This Row],[Unit Cost]]</f>
        <v>70</v>
      </c>
    </row>
    <row r="67" spans="2:6" s="14" customFormat="1" ht="33.950000000000003" customHeight="1" x14ac:dyDescent="0.25">
      <c r="B67" s="18"/>
      <c r="C67" s="33" t="s">
        <v>34</v>
      </c>
      <c r="D67" s="34"/>
      <c r="E67" s="35"/>
      <c r="F67" s="39">
        <f>SUM(F64:F66)</f>
        <v>3860.8799999999997</v>
      </c>
    </row>
    <row r="68" spans="2:6" ht="33.950000000000003" customHeight="1" x14ac:dyDescent="0.25">
      <c r="B68" s="29">
        <v>9</v>
      </c>
      <c r="C68" s="29" t="s">
        <v>17</v>
      </c>
      <c r="D68" s="30"/>
      <c r="E68" s="31"/>
      <c r="F68" s="32"/>
    </row>
    <row r="69" spans="2:6" s="14" customFormat="1" ht="33.950000000000003" customHeight="1" x14ac:dyDescent="0.25">
      <c r="B69" s="18"/>
      <c r="C69" s="18" t="s">
        <v>29</v>
      </c>
      <c r="D69" s="23">
        <v>18</v>
      </c>
      <c r="E69" s="20">
        <v>54.4</v>
      </c>
      <c r="F69" s="21">
        <f>SimpleInvoice[[#This Row],[Qty]]*SimpleInvoice[[#This Row],[Unit Cost]]</f>
        <v>979.19999999999993</v>
      </c>
    </row>
    <row r="70" spans="2:6" s="14" customFormat="1" ht="33.950000000000003" customHeight="1" x14ac:dyDescent="0.25">
      <c r="B70" s="18"/>
      <c r="C70" s="18" t="s">
        <v>43</v>
      </c>
      <c r="D70" s="23">
        <v>18</v>
      </c>
      <c r="E70" s="20">
        <v>183.45</v>
      </c>
      <c r="F70" s="21">
        <f>SimpleInvoice[[#This Row],[Qty]]*SimpleInvoice[[#This Row],[Unit Cost]]</f>
        <v>3302.1</v>
      </c>
    </row>
    <row r="71" spans="2:6" s="14" customFormat="1" ht="33.950000000000003" customHeight="1" x14ac:dyDescent="0.25">
      <c r="B71" s="18"/>
      <c r="C71" s="18" t="s">
        <v>44</v>
      </c>
      <c r="D71" s="23">
        <v>18</v>
      </c>
      <c r="E71" s="20">
        <v>44</v>
      </c>
      <c r="F71" s="21">
        <f>SimpleInvoice[[#This Row],[Qty]]*SimpleInvoice[[#This Row],[Unit Cost]]</f>
        <v>792</v>
      </c>
    </row>
    <row r="72" spans="2:6" s="14" customFormat="1" ht="33.950000000000003" customHeight="1" x14ac:dyDescent="0.25">
      <c r="B72" s="18"/>
      <c r="C72" s="18" t="s">
        <v>18</v>
      </c>
      <c r="D72" s="23">
        <v>1</v>
      </c>
      <c r="E72" s="20">
        <v>500</v>
      </c>
      <c r="F72" s="21">
        <f>SimpleInvoice[[#This Row],[Qty]]*SimpleInvoice[[#This Row],[Unit Cost]]</f>
        <v>500</v>
      </c>
    </row>
    <row r="73" spans="2:6" s="14" customFormat="1" ht="33.950000000000003" customHeight="1" x14ac:dyDescent="0.25">
      <c r="B73" s="18"/>
      <c r="C73" s="33" t="s">
        <v>34</v>
      </c>
      <c r="D73" s="34"/>
      <c r="E73" s="35"/>
      <c r="F73" s="39">
        <f>SUM(F69:F72)</f>
        <v>5573.3</v>
      </c>
    </row>
    <row r="74" spans="2:6" ht="33.950000000000003" customHeight="1" x14ac:dyDescent="0.25">
      <c r="B74" s="9"/>
      <c r="C74" s="9"/>
      <c r="D74" s="25"/>
      <c r="E74" s="6"/>
      <c r="F74" s="21">
        <f>SimpleInvoice[[#This Row],[Qty]]*SimpleInvoice[[#This Row],[Unit Cost]]</f>
        <v>0</v>
      </c>
    </row>
    <row r="75" spans="2:6" ht="33.950000000000003" customHeight="1" x14ac:dyDescent="0.25">
      <c r="B75" s="9"/>
      <c r="C75" s="9"/>
      <c r="D75" s="25"/>
      <c r="E75" s="6"/>
      <c r="F75" s="12"/>
    </row>
    <row r="76" spans="2:6" ht="33.950000000000003" customHeight="1" x14ac:dyDescent="0.25">
      <c r="B76" s="16"/>
      <c r="C76" s="16" t="s">
        <v>51</v>
      </c>
      <c r="D76" s="41"/>
      <c r="E76" s="16"/>
      <c r="F76" s="42">
        <f>F22+F34+F44+F48+F55+F62+F67+F73</f>
        <v>221875.91999999998</v>
      </c>
    </row>
    <row r="77" spans="2:6" ht="33.950000000000003" customHeight="1" x14ac:dyDescent="0.25">
      <c r="D77" s="16"/>
      <c r="E77" s="16"/>
      <c r="F77" s="11"/>
    </row>
    <row r="78" spans="2:6" ht="33.950000000000003" customHeight="1" x14ac:dyDescent="0.25">
      <c r="D78" s="16"/>
      <c r="E78" s="16"/>
      <c r="F78" s="13">
        <f>IFERROR(F76*F77,"")</f>
        <v>0</v>
      </c>
    </row>
    <row r="79" spans="2:6" ht="33.950000000000003" customHeight="1" x14ac:dyDescent="0.25">
      <c r="F79" s="13"/>
    </row>
    <row r="80" spans="2:6" ht="33.950000000000003" customHeight="1" x14ac:dyDescent="0.25">
      <c r="B80" s="50" t="str">
        <f>"Make all checks payable to "&amp;company_name&amp;"."</f>
        <v>Make all checks payable to BOYS MENTORING ADVOCACY NETWORK (BMAN) LITERACY PROJECT.</v>
      </c>
      <c r="C80" s="50"/>
      <c r="D80" s="50"/>
      <c r="E80" s="51"/>
      <c r="F80" s="13"/>
    </row>
    <row r="81" spans="2:6" ht="33.950000000000003" customHeight="1" x14ac:dyDescent="0.25">
      <c r="B81" s="48"/>
      <c r="C81" s="48"/>
      <c r="D81" s="48"/>
      <c r="E81" s="49"/>
      <c r="F81" s="40">
        <f>IFERROR((F76+F78+F79)-F80,"")</f>
        <v>221875.91999999998</v>
      </c>
    </row>
  </sheetData>
  <sheetProtection formatCells="0" formatColumns="0" formatRows="0" selectLockedCells="1" sort="0"/>
  <mergeCells count="13">
    <mergeCell ref="F3:G3"/>
    <mergeCell ref="D2:E2"/>
    <mergeCell ref="D3:E3"/>
    <mergeCell ref="B2:C2"/>
    <mergeCell ref="B3:C3"/>
    <mergeCell ref="B81:E81"/>
    <mergeCell ref="B80:E80"/>
    <mergeCell ref="D4:E4"/>
    <mergeCell ref="D5:E5"/>
    <mergeCell ref="D6:E6"/>
    <mergeCell ref="C5:C6"/>
    <mergeCell ref="B5:B6"/>
    <mergeCell ref="B4:C4"/>
  </mergeCells>
  <phoneticPr fontId="1" type="noConversion"/>
  <conditionalFormatting sqref="F35:F80 F9:F33">
    <cfRule type="expression" dxfId="3" priority="3">
      <formula>MOD(ROW(),2)=1</formula>
    </cfRule>
  </conditionalFormatting>
  <conditionalFormatting sqref="F35:F80 F9:F33">
    <cfRule type="expression" dxfId="2" priority="4">
      <formula>MOD(ROW(),2)=0</formula>
    </cfRule>
  </conditionalFormatting>
  <conditionalFormatting sqref="F34">
    <cfRule type="expression" dxfId="1" priority="1">
      <formula>MOD(ROW(),2)=1</formula>
    </cfRule>
  </conditionalFormatting>
  <conditionalFormatting sqref="F34">
    <cfRule type="expression" dxfId="0" priority="2">
      <formula>MOD(ROW(),2)=0</formula>
    </cfRule>
  </conditionalFormatting>
  <dataValidations xWindow="760" yWindow="637" count="28">
    <dataValidation allowBlank="1" showInputMessage="1" showErrorMessage="1" prompt="The Total Amount is automatically calculated in this cell" sqref="F81"/>
    <dataValidation allowBlank="1" showInputMessage="1" showErrorMessage="1" prompt="Enter the Deposit amount, if any" sqref="F80"/>
    <dataValidation allowBlank="1" showInputMessage="1" showErrorMessage="1" prompt="Enter Other Amounts to be charged, if any" sqref="F79"/>
    <dataValidation allowBlank="1" showInputMessage="1" showErrorMessage="1" prompt="The Sales Tax is automatically calculated in this cell" sqref="F78"/>
    <dataValidation allowBlank="1" showInputMessage="1" showErrorMessage="1" prompt="Enter Tax Rate in this cell" sqref="F77"/>
    <dataValidation allowBlank="1" showInputMessage="1" showErrorMessage="1" prompt="The subtotal amount is automatically calculated in this cell" sqref="F76"/>
    <dataValidation allowBlank="1" showInputMessage="1" showErrorMessage="1" prompt="Enter Price in this column under this heading" sqref="F8"/>
    <dataValidation allowBlank="1" showInputMessage="1" showErrorMessage="1" prompt="Enter Unit Price in this column under this heading" sqref="E8"/>
    <dataValidation allowBlank="1" showInputMessage="1" showErrorMessage="1" prompt="Enter Quantity in this column under this heading" sqref="D8"/>
    <dataValidation allowBlank="1" showInputMessage="1" showErrorMessage="1" prompt="Enter Description in this column under this heading" sqref="C8"/>
    <dataValidation allowBlank="1" showInputMessage="1" showErrorMessage="1" prompt="Enter Item number in this column under this heading" sqref="B8"/>
    <dataValidation allowBlank="1" showInputMessage="1" showErrorMessage="1" prompt="Enter Invoice Date in this cell" sqref="F5"/>
    <dataValidation allowBlank="1" showInputMessage="1" showErrorMessage="1" prompt="Enter Invoice number in this cell" sqref="F4"/>
    <dataValidation allowBlank="1" showInputMessage="1" showErrorMessage="1" prompt="Enter billing Address in this cell" sqref="C5"/>
    <dataValidation allowBlank="1" showInputMessage="1" showErrorMessage="1" prompt="Enter billing Address in the cell at right" sqref="B5"/>
    <dataValidation allowBlank="1" showInputMessage="1" showErrorMessage="1" prompt="Enter Fax Number in this cell" sqref="D5:E5"/>
    <dataValidation allowBlank="1" showInputMessage="1" showErrorMessage="1" prompt="Enter Phone Number in this cell" sqref="D4:E4"/>
    <dataValidation allowBlank="1" showInputMessage="1" showErrorMessage="1" prompt="Enter company City, State, &amp; Zip Code in this cell" sqref="B3:C3"/>
    <dataValidation allowBlank="1" showInputMessage="1" showErrorMessage="1" prompt="Modify Company Name in this cell. Enter company address, phone, fax,  email &amp; website in cells B2 to G3. Enter Billing details in cells B4 to G7" sqref="B1"/>
    <dataValidation allowBlank="1" showInputMessage="1" showErrorMessage="1" prompt="Create a Simple Invoice in this worksheet" sqref="A1"/>
    <dataValidation allowBlank="1" showInputMessage="1" showErrorMessage="1" prompt="Enter company Street Address in this cell" sqref="B2:C2"/>
    <dataValidation allowBlank="1" showInputMessage="1" showErrorMessage="1" prompt="Enter Email address in this cell" sqref="D6:E6 B4:C4"/>
    <dataValidation allowBlank="1" showInputMessage="1" showErrorMessage="1" prompt="Enter company Phone Number in this cell" sqref="D2:E2"/>
    <dataValidation allowBlank="1" showInputMessage="1" showErrorMessage="1" prompt="Enter company Fax Number in this cell" sqref="D3:G3"/>
    <dataValidation allowBlank="1" showInputMessage="1" showErrorMessage="1" prompt="Enter Invoice For in the cell at right" sqref="B7"/>
    <dataValidation allowBlank="1" showInputMessage="1" showErrorMessage="1" prompt="Enter Invoice For in this cell" sqref="C7"/>
    <dataValidation allowBlank="1" showInputMessage="1" showErrorMessage="1" prompt="Enter the number of days in which the Total is due to replace the first &lt;#&gt; in this cell and enter overdue service charge percent in the second &lt;#&gt;" sqref="B81:E81"/>
    <dataValidation allowBlank="1" showInputMessage="1" showErrorMessage="1" prompt="Enter company Email address in this cell" sqref="F2"/>
  </dataValidations>
  <printOptions horizontalCentered="1"/>
  <pageMargins left="0.7" right="0.7" top="1" bottom="1" header="0.3" footer="0.3"/>
  <pageSetup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96E35-CF38-4EE8-BF85-AAE60D691A7A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6c05727-aa75-4e4a-9b5f-8a80a1165891"/>
    <ds:schemaRef ds:uri="71af3243-3dd4-4a8d-8c0d-dd76da1f02a5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FCAB62-B301-4E8B-B15B-175233FC1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C023E4-00E7-46F9-9E7C-90696324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Budget</vt:lpstr>
      <vt:lpstr>ColumnTitle1</vt:lpstr>
      <vt:lpstr>company_name</vt:lpstr>
      <vt:lpstr>Budget!Print_Titles</vt:lpstr>
      <vt:lpstr>RowTitleRegion1..C7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2019-07-07T22:54:40Z</dcterms:created>
  <dcterms:modified xsi:type="dcterms:W3CDTF">2023-03-18T18:37:31Z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