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Sheet1 - Table 1" sheetId="1" r:id="rId1"/>
    <sheet name="Sheet2 - Table 1" sheetId="2" r:id="rId2"/>
    <sheet name="Sheet3 - Table 1" sheetId="3" r:id="rId3"/>
  </sheets>
  <definedNames/>
  <calcPr fullCalcOnLoad="1"/>
</workbook>
</file>

<file path=xl/sharedStrings.xml><?xml version="1.0" encoding="utf-8"?>
<sst xmlns="http://schemas.openxmlformats.org/spreadsheetml/2006/main" count="180" uniqueCount="140">
  <si>
    <t>Pakistan</t>
  </si>
  <si>
    <t>Region:</t>
  </si>
  <si>
    <t xml:space="preserve">South </t>
  </si>
  <si>
    <t>Province:</t>
  </si>
  <si>
    <t>Sindh (Shikarpur District)</t>
  </si>
  <si>
    <t>Project Name:</t>
  </si>
  <si>
    <t>Mother Child Health Package</t>
  </si>
  <si>
    <t>Donor(s):</t>
  </si>
  <si>
    <t>Grant Period:</t>
  </si>
  <si>
    <t>Jan 2011 Dec 2011</t>
  </si>
  <si>
    <t xml:space="preserve">BUDGET </t>
  </si>
  <si>
    <t>BUDGET SPLIT INTO 4 QUARTERS</t>
  </si>
  <si>
    <t>S.No.</t>
  </si>
  <si>
    <t>Description</t>
  </si>
  <si>
    <t>Unit</t>
  </si>
  <si>
    <t># of Units</t>
  </si>
  <si>
    <t xml:space="preserve">Unit rate </t>
  </si>
  <si>
    <t>Total</t>
  </si>
  <si>
    <t>Q1</t>
  </si>
  <si>
    <t>Q2</t>
  </si>
  <si>
    <t>Q3</t>
  </si>
  <si>
    <t>Q4</t>
  </si>
  <si>
    <t>in USD</t>
  </si>
  <si>
    <t>USD</t>
  </si>
  <si>
    <t>Human Resources</t>
  </si>
  <si>
    <t>Technical Staff</t>
  </si>
  <si>
    <t>Senior Pediatric Physician (1)</t>
  </si>
  <si>
    <t>Per month</t>
  </si>
  <si>
    <t>Health Education Coordinator(1)</t>
  </si>
  <si>
    <t>NICU trained Nurse (1)</t>
  </si>
  <si>
    <t>Pediatric Doctors (2)</t>
  </si>
  <si>
    <t>Nurses for Pediatric ward (3)</t>
  </si>
  <si>
    <t>Medical technician(1)</t>
  </si>
  <si>
    <t>Sub total - Technical Staff</t>
  </si>
  <si>
    <t>Support Staff</t>
  </si>
  <si>
    <t>Logistic/Admin Assistant (1)</t>
  </si>
  <si>
    <t>Pharmacist/Dispenser(1)</t>
  </si>
  <si>
    <t>Village Health Promoters(12)</t>
  </si>
  <si>
    <t>Logistics Officer (1)</t>
  </si>
  <si>
    <t>Maid (1)</t>
  </si>
  <si>
    <t>Guards (3)</t>
  </si>
  <si>
    <t>Janitors of Ward (3)</t>
  </si>
  <si>
    <t>Driver (1)</t>
  </si>
  <si>
    <t>Sub total - Support Staff</t>
  </si>
  <si>
    <t>Sub total - Human Resources</t>
  </si>
  <si>
    <t>Travel</t>
  </si>
  <si>
    <t>Domestic Air Travel</t>
  </si>
  <si>
    <t>Per trip</t>
  </si>
  <si>
    <t>Vehicle Hire</t>
  </si>
  <si>
    <t>Domestic transportation</t>
  </si>
  <si>
    <t>Sub - total Travel</t>
  </si>
  <si>
    <t>Capital Cost</t>
  </si>
  <si>
    <t xml:space="preserve">Lap Top </t>
  </si>
  <si>
    <t>Per item</t>
  </si>
  <si>
    <t>Digital camera</t>
  </si>
  <si>
    <t>Mini tape recorder</t>
  </si>
  <si>
    <t>Furniture</t>
  </si>
  <si>
    <t>Lump sum</t>
  </si>
  <si>
    <t>Internet sticks</t>
  </si>
  <si>
    <t>Telecommunication system for referral</t>
  </si>
  <si>
    <t>Sub - total Capital</t>
  </si>
  <si>
    <t>Other Operations Cost</t>
  </si>
  <si>
    <t>Rent/office +Guest House</t>
  </si>
  <si>
    <t>Electricity</t>
  </si>
  <si>
    <t>Gas</t>
  </si>
  <si>
    <t>Telephone</t>
  </si>
  <si>
    <t>Internet</t>
  </si>
  <si>
    <t>Food/drinks (entertainment</t>
  </si>
  <si>
    <t>Office equipment maintenance</t>
  </si>
  <si>
    <t>Office and guest house supplies</t>
  </si>
  <si>
    <t>Office repair</t>
  </si>
  <si>
    <t>Office Stationery</t>
  </si>
  <si>
    <t>Vehicle fuel</t>
  </si>
  <si>
    <t>Vehicle maintenance repair</t>
  </si>
  <si>
    <t>Sub - total Other Operations Cost</t>
  </si>
  <si>
    <t>Materials and Supplies</t>
  </si>
  <si>
    <t>Medicine for NICU (subsidy)</t>
  </si>
  <si>
    <t>Medical supplies for ambulance</t>
  </si>
  <si>
    <t>Hygiene Kits for Pregnant women</t>
  </si>
  <si>
    <t>Per unit</t>
  </si>
  <si>
    <t>Sub - total Material &amp; Supplies</t>
  </si>
  <si>
    <t>Transport Material &amp; Supplies</t>
  </si>
  <si>
    <t>Medicine support/other</t>
  </si>
  <si>
    <t>truck</t>
  </si>
  <si>
    <t>Sub total Transp. Mate. &amp; Supplies</t>
  </si>
  <si>
    <t>Services</t>
  </si>
  <si>
    <t>Nutrition/hygiene kit development</t>
  </si>
  <si>
    <t>Printing and Materials for education</t>
  </si>
  <si>
    <t xml:space="preserve">Training Development for Referral </t>
  </si>
  <si>
    <t>Training Development for Pediatric Ward</t>
  </si>
  <si>
    <t>Monitoring and evaluation</t>
  </si>
  <si>
    <t>Trainings</t>
  </si>
  <si>
    <t>Health Promoters</t>
  </si>
  <si>
    <t>Per person</t>
  </si>
  <si>
    <t>Exposure for health promoters</t>
  </si>
  <si>
    <t>Per trip/person</t>
  </si>
  <si>
    <t>Training of BHU doctors</t>
  </si>
  <si>
    <t>Training of pediatric staff</t>
  </si>
  <si>
    <t>lump sum</t>
  </si>
  <si>
    <t>Sub - total Services</t>
  </si>
  <si>
    <t xml:space="preserve"> TOTAL</t>
  </si>
  <si>
    <t>Miscellaneous 5%</t>
  </si>
  <si>
    <t>Grand Total</t>
  </si>
  <si>
    <t>Budget Notes:</t>
  </si>
  <si>
    <t>1.0 HUMAN RESOURCES</t>
  </si>
  <si>
    <t>1.10 Technical staff</t>
  </si>
  <si>
    <t xml:space="preserve">1 Senior Pediatric Physician who will ensure quality of service delivery both in the pediatric ward, NICU, and build capacity of BHU doctors with some guideline of when to </t>
  </si>
  <si>
    <t xml:space="preserve">make referrals; 1 Health Education Coordinator for the hygiene/nutrition prevention programme with experience for 1 year; 1 trained NICU nurse for one year to provide </t>
  </si>
  <si>
    <t xml:space="preserve">on job guidance and training to local nurses provided by DHQ; 2 doctors for Pediatric ward continued support for 6 months; 3 nurses for CDRS Pediatric ward for 6 months; </t>
  </si>
  <si>
    <t>1 Medical Technician for 1 year for ambulance for the referrals.</t>
  </si>
  <si>
    <t>1.20  Support Staff</t>
  </si>
  <si>
    <t>1 Logistic/Admin Assistant for 1 year to support the operations of the programme; 1 pharmacist for medicine of NICU and Pediatric Ward 1 year; 12 Village Promoters</t>
  </si>
  <si>
    <t>based on 3 village promoters for the 4 identified areas where the programme will be delivered.; 1 logistic Officer to support the Admin/Logistic; 1 Maid for cleaning sheets in wards;</t>
  </si>
  <si>
    <t>3 guards and Janitors for Pediatric ward for 6 months; and 1 driver salary for ambulance for 12 months.</t>
  </si>
  <si>
    <t>2.0 TRAVEL</t>
  </si>
  <si>
    <t>Domestic air travel is calculated for 16 trips in one year for flights for Senior Pediatric Physician and Health Education Coordinator and consultants (4 trips per person 1 year)</t>
  </si>
  <si>
    <t>Vehicle Hire for 1 year for staff this includes a driver in the price of the car</t>
  </si>
  <si>
    <t xml:space="preserve">Domestic transportation for local procurement in the city and for village promoters who be travelling local </t>
  </si>
  <si>
    <t xml:space="preserve"> 3.0 Capital Costs</t>
  </si>
  <si>
    <t>2 laptops for Senior Pediatric Physician and Health Education Coordinator; Digital Camera for staff and health prevention programme; Mini tape recording for monitoring and evaluation;</t>
  </si>
  <si>
    <t>Furniture for office or guesthouse; Internet sticks for communication; Telecommunication system for the referrals between BHU's and DHQ.</t>
  </si>
  <si>
    <t>4.0 Other Operations Costs</t>
  </si>
  <si>
    <t>These are the basic running costs for an operation for one year, it includes having a guesthouse/office as there will be staff that are not local.</t>
  </si>
  <si>
    <t xml:space="preserve">Vehicle Fuel is for 2 cars as the ambulance will be provided by hospital but we will need to provide fuel and take care of the maintenance. </t>
  </si>
  <si>
    <t>5.0 Materials and Supplies</t>
  </si>
  <si>
    <t>5.10 Provide a small contribution of medication for NICU for 1 year to add to DHQ</t>
  </si>
  <si>
    <t>5.11  supplies needed for the ambulance when making the referrals</t>
  </si>
  <si>
    <t xml:space="preserve">5.12  As 90% of women give birth at home during our hygiene education, promoters should be distributing Hygiene kits for home delivery </t>
  </si>
  <si>
    <t>6.0  Transport Materials and Supplies</t>
  </si>
  <si>
    <t>Transportation costs for medicine and other material by truck from Karachi to Shikarpur</t>
  </si>
  <si>
    <t>7.0 Services</t>
  </si>
  <si>
    <t>7.10 Consultant fees for the development of the hygiene and nutrition packages that are needed for the prevention programme</t>
  </si>
  <si>
    <t>7.11 Once the package and material is developed we will need to print the manuals that will be used, flyers, posters, etc</t>
  </si>
  <si>
    <t>7.12 Development of a training package for the BHU doctors for the Referral mechanism that will be put in place</t>
  </si>
  <si>
    <t>7.13  Development of training material for doctors and nurses of Pediatric ward of the government to take over the complete management according to the best standards</t>
  </si>
  <si>
    <t>7.14  Monitoring and Evaluation is a critical part of the prevention programme as we will need to measure from the beginning the impact this has on the diseases that people are coming in with</t>
  </si>
  <si>
    <t>7.15  Training of health promoters that are chosen from the village over 2 different periods</t>
  </si>
  <si>
    <t>7.16  1 Exposure trip for local promoters to see how an other organization works in this activity</t>
  </si>
  <si>
    <t>7.17  3 days training for BHU doctors that will be working with us on the referral system</t>
  </si>
  <si>
    <t>7.18  Training of Pediatric staff will be done internal by the Head Physician so this is just for local costs of the training.</t>
  </si>
</sst>
</file>

<file path=xl/styles.xml><?xml version="1.0" encoding="utf-8"?>
<styleSheet xmlns="http://schemas.openxmlformats.org/spreadsheetml/2006/main">
  <fonts count="8">
    <font>
      <sz val="10"/>
      <color indexed="63"/>
      <name val="Arial"/>
      <family val="0"/>
    </font>
    <font>
      <b/>
      <sz val="14"/>
      <color indexed="63"/>
      <name val="Arial"/>
      <family val="0"/>
    </font>
    <font>
      <b/>
      <sz val="10"/>
      <color indexed="63"/>
      <name val="Arial"/>
      <family val="0"/>
    </font>
    <font>
      <b/>
      <i/>
      <sz val="10"/>
      <color indexed="63"/>
      <name val="Arial"/>
      <family val="0"/>
    </font>
    <font>
      <b/>
      <sz val="12"/>
      <color indexed="63"/>
      <name val="Arial"/>
      <family val="0"/>
    </font>
    <font>
      <b/>
      <sz val="12"/>
      <color indexed="11"/>
      <name val="Arial"/>
      <family val="0"/>
    </font>
    <font>
      <b/>
      <sz val="10"/>
      <color indexed="11"/>
      <name val="Arial"/>
      <family val="0"/>
    </font>
    <font>
      <b/>
      <u val="single"/>
      <sz val="14"/>
      <color indexed="63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</borders>
  <cellStyleXfs count="20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1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/>
    </xf>
    <xf numFmtId="37" fontId="0" fillId="0" borderId="1" xfId="0" applyNumberFormat="1" applyFont="1" applyBorder="1" applyAlignment="1">
      <alignment horizontal="right"/>
    </xf>
    <xf numFmtId="37" fontId="0" fillId="0" borderId="1" xfId="0" applyNumberFormat="1" applyFont="1" applyBorder="1" applyAlignment="1">
      <alignment/>
    </xf>
    <xf numFmtId="0" fontId="2" fillId="0" borderId="1" xfId="0" applyNumberFormat="1" applyFont="1" applyBorder="1" applyAlignment="1">
      <alignment/>
    </xf>
    <xf numFmtId="37" fontId="2" fillId="0" borderId="1" xfId="0" applyNumberFormat="1" applyFont="1" applyBorder="1" applyAlignment="1">
      <alignment horizontal="right"/>
    </xf>
    <xf numFmtId="37" fontId="2" fillId="0" borderId="1" xfId="0" applyNumberFormat="1" applyFont="1" applyBorder="1" applyAlignment="1">
      <alignment/>
    </xf>
    <xf numFmtId="0" fontId="0" fillId="0" borderId="2" xfId="0" applyNumberFormat="1" applyFont="1" applyBorder="1" applyAlignment="1">
      <alignment/>
    </xf>
    <xf numFmtId="37" fontId="0" fillId="0" borderId="2" xfId="0" applyNumberFormat="1" applyFont="1" applyBorder="1" applyAlignment="1">
      <alignment horizontal="right"/>
    </xf>
    <xf numFmtId="37" fontId="2" fillId="0" borderId="2" xfId="0" applyNumberFormat="1" applyFont="1" applyBorder="1" applyAlignment="1">
      <alignment horizontal="center"/>
    </xf>
    <xf numFmtId="0" fontId="0" fillId="0" borderId="3" xfId="0" applyNumberFormat="1" applyFont="1" applyBorder="1" applyAlignment="1">
      <alignment/>
    </xf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37" fontId="2" fillId="0" borderId="12" xfId="0" applyNumberFormat="1" applyFont="1" applyBorder="1" applyAlignment="1">
      <alignment horizontal="right"/>
    </xf>
    <xf numFmtId="37" fontId="2" fillId="0" borderId="12" xfId="0" applyNumberFormat="1" applyFont="1" applyBorder="1" applyAlignment="1">
      <alignment horizontal="center"/>
    </xf>
    <xf numFmtId="37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37" fontId="2" fillId="0" borderId="15" xfId="0" applyNumberFormat="1" applyFont="1" applyBorder="1" applyAlignment="1">
      <alignment horizontal="right"/>
    </xf>
    <xf numFmtId="37" fontId="2" fillId="0" borderId="15" xfId="0" applyNumberFormat="1" applyFont="1" applyBorder="1" applyAlignment="1">
      <alignment horizontal="center"/>
    </xf>
    <xf numFmtId="37" fontId="2" fillId="0" borderId="14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37" fontId="0" fillId="0" borderId="15" xfId="0" applyNumberFormat="1" applyFont="1" applyBorder="1" applyAlignment="1">
      <alignment horizontal="right"/>
    </xf>
    <xf numFmtId="37" fontId="0" fillId="0" borderId="15" xfId="0" applyNumberFormat="1" applyFont="1" applyBorder="1" applyAlignment="1">
      <alignment/>
    </xf>
    <xf numFmtId="37" fontId="0" fillId="0" borderId="14" xfId="0" applyNumberFormat="1" applyFont="1" applyBorder="1" applyAlignment="1">
      <alignment/>
    </xf>
    <xf numFmtId="39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/>
    </xf>
    <xf numFmtId="39" fontId="0" fillId="0" borderId="13" xfId="0" applyNumberFormat="1" applyFont="1" applyBorder="1" applyAlignment="1">
      <alignment/>
    </xf>
    <xf numFmtId="37" fontId="0" fillId="0" borderId="13" xfId="0" applyNumberFormat="1" applyFont="1" applyBorder="1" applyAlignment="1">
      <alignment/>
    </xf>
    <xf numFmtId="37" fontId="2" fillId="0" borderId="14" xfId="0" applyNumberFormat="1" applyFont="1" applyBorder="1" applyAlignment="1">
      <alignment/>
    </xf>
    <xf numFmtId="37" fontId="3" fillId="0" borderId="13" xfId="0" applyNumberFormat="1" applyFont="1" applyBorder="1" applyAlignment="1">
      <alignment/>
    </xf>
    <xf numFmtId="37" fontId="3" fillId="0" borderId="15" xfId="0" applyNumberFormat="1" applyFont="1" applyBorder="1" applyAlignment="1">
      <alignment/>
    </xf>
    <xf numFmtId="37" fontId="3" fillId="0" borderId="14" xfId="0" applyNumberFormat="1" applyFont="1" applyBorder="1" applyAlignment="1">
      <alignment/>
    </xf>
    <xf numFmtId="39" fontId="0" fillId="2" borderId="13" xfId="0" applyNumberFormat="1" applyFont="1" applyFill="1" applyBorder="1" applyAlignment="1">
      <alignment/>
    </xf>
    <xf numFmtId="0" fontId="2" fillId="2" borderId="14" xfId="0" applyNumberFormat="1" applyFont="1" applyFill="1" applyBorder="1" applyAlignment="1">
      <alignment/>
    </xf>
    <xf numFmtId="0" fontId="2" fillId="2" borderId="13" xfId="0" applyNumberFormat="1" applyFont="1" applyFill="1" applyBorder="1" applyAlignment="1">
      <alignment/>
    </xf>
    <xf numFmtId="37" fontId="2" fillId="2" borderId="15" xfId="0" applyNumberFormat="1" applyFont="1" applyFill="1" applyBorder="1" applyAlignment="1">
      <alignment horizontal="right"/>
    </xf>
    <xf numFmtId="37" fontId="2" fillId="2" borderId="15" xfId="0" applyNumberFormat="1" applyFont="1" applyFill="1" applyBorder="1" applyAlignment="1">
      <alignment/>
    </xf>
    <xf numFmtId="37" fontId="2" fillId="2" borderId="14" xfId="0" applyNumberFormat="1" applyFont="1" applyFill="1" applyBorder="1" applyAlignment="1">
      <alignment/>
    </xf>
    <xf numFmtId="37" fontId="3" fillId="3" borderId="13" xfId="0" applyNumberFormat="1" applyFont="1" applyFill="1" applyBorder="1" applyAlignment="1">
      <alignment/>
    </xf>
    <xf numFmtId="37" fontId="3" fillId="3" borderId="15" xfId="0" applyNumberFormat="1" applyFont="1" applyFill="1" applyBorder="1" applyAlignment="1">
      <alignment/>
    </xf>
    <xf numFmtId="37" fontId="3" fillId="3" borderId="14" xfId="0" applyNumberFormat="1" applyFont="1" applyFill="1" applyBorder="1" applyAlignment="1">
      <alignment/>
    </xf>
    <xf numFmtId="0" fontId="0" fillId="0" borderId="15" xfId="0" applyNumberFormat="1" applyFont="1" applyBorder="1" applyAlignment="1">
      <alignment horizontal="right"/>
    </xf>
    <xf numFmtId="0" fontId="0" fillId="2" borderId="13" xfId="0" applyNumberFormat="1" applyFont="1" applyFill="1" applyBorder="1" applyAlignment="1">
      <alignment/>
    </xf>
    <xf numFmtId="37" fontId="0" fillId="2" borderId="15" xfId="0" applyNumberFormat="1" applyFont="1" applyFill="1" applyBorder="1" applyAlignment="1">
      <alignment horizontal="right"/>
    </xf>
    <xf numFmtId="37" fontId="0" fillId="2" borderId="15" xfId="0" applyNumberFormat="1" applyFont="1" applyFill="1" applyBorder="1" applyAlignment="1">
      <alignment/>
    </xf>
    <xf numFmtId="39" fontId="0" fillId="0" borderId="13" xfId="0" applyNumberFormat="1" applyFont="1" applyBorder="1" applyAlignment="1">
      <alignment horizontal="center"/>
    </xf>
    <xf numFmtId="39" fontId="0" fillId="0" borderId="15" xfId="0" applyNumberFormat="1" applyFont="1" applyBorder="1" applyAlignment="1">
      <alignment/>
    </xf>
    <xf numFmtId="39" fontId="2" fillId="0" borderId="13" xfId="0" applyNumberFormat="1" applyFont="1" applyBorder="1" applyAlignment="1">
      <alignment/>
    </xf>
    <xf numFmtId="37" fontId="0" fillId="0" borderId="16" xfId="0" applyNumberFormat="1" applyFont="1" applyBorder="1" applyAlignment="1">
      <alignment/>
    </xf>
    <xf numFmtId="37" fontId="0" fillId="0" borderId="17" xfId="0" applyNumberFormat="1" applyFont="1" applyBorder="1" applyAlignment="1">
      <alignment/>
    </xf>
    <xf numFmtId="0" fontId="3" fillId="3" borderId="15" xfId="0" applyNumberFormat="1" applyFont="1" applyFill="1" applyBorder="1" applyAlignment="1">
      <alignment/>
    </xf>
    <xf numFmtId="0" fontId="3" fillId="3" borderId="14" xfId="0" applyNumberFormat="1" applyFont="1" applyFill="1" applyBorder="1" applyAlignment="1">
      <alignment/>
    </xf>
    <xf numFmtId="37" fontId="2" fillId="0" borderId="14" xfId="0" applyNumberFormat="1" applyFont="1" applyBorder="1" applyAlignment="1">
      <alignment horizontal="right"/>
    </xf>
    <xf numFmtId="37" fontId="3" fillId="0" borderId="18" xfId="0" applyNumberFormat="1" applyFont="1" applyBorder="1" applyAlignment="1">
      <alignment/>
    </xf>
    <xf numFmtId="0" fontId="3" fillId="0" borderId="15" xfId="0" applyNumberFormat="1" applyFont="1" applyBorder="1" applyAlignment="1">
      <alignment/>
    </xf>
    <xf numFmtId="0" fontId="0" fillId="0" borderId="19" xfId="0" applyNumberFormat="1" applyFont="1" applyBorder="1" applyAlignment="1">
      <alignment/>
    </xf>
    <xf numFmtId="0" fontId="4" fillId="0" borderId="20" xfId="0" applyNumberFormat="1" applyFont="1" applyBorder="1" applyAlignment="1">
      <alignment horizontal="center"/>
    </xf>
    <xf numFmtId="37" fontId="0" fillId="0" borderId="21" xfId="0" applyNumberFormat="1" applyFont="1" applyBorder="1" applyAlignment="1">
      <alignment horizontal="right"/>
    </xf>
    <xf numFmtId="37" fontId="0" fillId="0" borderId="21" xfId="0" applyNumberFormat="1" applyFont="1" applyBorder="1" applyAlignment="1">
      <alignment/>
    </xf>
    <xf numFmtId="37" fontId="5" fillId="0" borderId="20" xfId="0" applyNumberFormat="1" applyFont="1" applyBorder="1" applyAlignment="1">
      <alignment/>
    </xf>
    <xf numFmtId="37" fontId="6" fillId="0" borderId="19" xfId="0" applyNumberFormat="1" applyFont="1" applyBorder="1" applyAlignment="1">
      <alignment/>
    </xf>
    <xf numFmtId="37" fontId="6" fillId="0" borderId="21" xfId="0" applyNumberFormat="1" applyFont="1" applyBorder="1" applyAlignment="1">
      <alignment/>
    </xf>
    <xf numFmtId="37" fontId="6" fillId="0" borderId="20" xfId="0" applyNumberFormat="1" applyFont="1" applyBorder="1" applyAlignment="1">
      <alignment/>
    </xf>
    <xf numFmtId="0" fontId="0" fillId="0" borderId="22" xfId="0" applyNumberFormat="1" applyFont="1" applyBorder="1" applyAlignment="1">
      <alignment/>
    </xf>
    <xf numFmtId="0" fontId="2" fillId="0" borderId="22" xfId="0" applyNumberFormat="1" applyFont="1" applyBorder="1" applyAlignment="1">
      <alignment/>
    </xf>
    <xf numFmtId="37" fontId="0" fillId="0" borderId="22" xfId="0" applyNumberFormat="1" applyFont="1" applyBorder="1" applyAlignment="1">
      <alignment horizontal="right"/>
    </xf>
    <xf numFmtId="37" fontId="0" fillId="0" borderId="22" xfId="0" applyNumberFormat="1" applyFont="1" applyBorder="1" applyAlignment="1">
      <alignment/>
    </xf>
    <xf numFmtId="37" fontId="2" fillId="0" borderId="22" xfId="0" applyNumberFormat="1" applyFont="1" applyBorder="1" applyAlignment="1">
      <alignment/>
    </xf>
    <xf numFmtId="0" fontId="7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 wrapText="1"/>
    </xf>
    <xf numFmtId="0" fontId="0" fillId="0" borderId="1" xfId="0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CCCC"/>
      <rgbColor rgb="00D8D8D8"/>
      <rgbColor rgb="00A5A5A5"/>
      <rgbColor rgb="0017365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9"/>
  <sheetViews>
    <sheetView showGridLines="0" tabSelected="1" workbookViewId="0" topLeftCell="A1">
      <selection activeCell="A1" sqref="A1"/>
    </sheetView>
  </sheetViews>
  <sheetFormatPr defaultColWidth="13.7109375" defaultRowHeight="19.5" customHeight="1"/>
  <cols>
    <col min="1" max="1" width="9.28125" style="1" customWidth="1"/>
    <col min="2" max="2" width="37.421875" style="1" customWidth="1"/>
    <col min="3" max="3" width="13.28125" style="1" customWidth="1"/>
    <col min="4" max="4" width="12.140625" style="1" customWidth="1"/>
    <col min="5" max="5" width="12.8515625" style="1" customWidth="1"/>
    <col min="6" max="6" width="17.8515625" style="1" customWidth="1"/>
    <col min="7" max="10" width="8.8515625" style="1" customWidth="1"/>
    <col min="11" max="256" width="12.00390625" style="1" customWidth="1"/>
  </cols>
  <sheetData>
    <row r="1" spans="1:10" ht="18">
      <c r="A1" s="2" t="s">
        <v>0</v>
      </c>
      <c r="B1" s="2"/>
      <c r="C1" s="2"/>
      <c r="D1" s="2"/>
      <c r="E1" s="2"/>
      <c r="F1" s="2"/>
      <c r="G1" s="3"/>
      <c r="H1" s="3"/>
      <c r="I1" s="3"/>
      <c r="J1" s="3"/>
    </row>
    <row r="2" spans="1:10" ht="12.75">
      <c r="A2" s="3"/>
      <c r="B2" s="3"/>
      <c r="C2" s="3"/>
      <c r="D2" s="4"/>
      <c r="E2" s="5"/>
      <c r="F2" s="5"/>
      <c r="G2" s="3"/>
      <c r="H2" s="3"/>
      <c r="I2" s="3"/>
      <c r="J2" s="3"/>
    </row>
    <row r="3" spans="1:10" ht="12.75">
      <c r="A3" s="6" t="s">
        <v>1</v>
      </c>
      <c r="B3" s="3"/>
      <c r="C3" s="3" t="s">
        <v>2</v>
      </c>
      <c r="D3" s="7"/>
      <c r="E3" s="5"/>
      <c r="F3" s="5"/>
      <c r="G3" s="3"/>
      <c r="H3" s="3"/>
      <c r="I3" s="3"/>
      <c r="J3" s="3"/>
    </row>
    <row r="4" spans="1:10" ht="12.75">
      <c r="A4" s="6" t="s">
        <v>3</v>
      </c>
      <c r="B4" s="3"/>
      <c r="C4" s="3" t="s">
        <v>4</v>
      </c>
      <c r="D4" s="7"/>
      <c r="E4" s="5"/>
      <c r="F4" s="5"/>
      <c r="G4" s="3"/>
      <c r="H4" s="3"/>
      <c r="I4" s="3"/>
      <c r="J4" s="3"/>
    </row>
    <row r="5" spans="1:10" ht="12.75">
      <c r="A5" s="6" t="s">
        <v>5</v>
      </c>
      <c r="B5" s="3"/>
      <c r="C5" s="3" t="s">
        <v>6</v>
      </c>
      <c r="D5" s="4"/>
      <c r="E5" s="5"/>
      <c r="F5" s="8"/>
      <c r="G5" s="3"/>
      <c r="H5" s="3"/>
      <c r="I5" s="3"/>
      <c r="J5" s="3"/>
    </row>
    <row r="6" spans="1:10" ht="12.75">
      <c r="A6" s="6" t="s">
        <v>7</v>
      </c>
      <c r="B6" s="3"/>
      <c r="C6" s="3"/>
      <c r="D6" s="4"/>
      <c r="E6" s="5"/>
      <c r="F6" s="5"/>
      <c r="G6" s="3"/>
      <c r="H6" s="3"/>
      <c r="I6" s="3"/>
      <c r="J6" s="3"/>
    </row>
    <row r="7" spans="1:10" ht="12.75">
      <c r="A7" s="6" t="s">
        <v>8</v>
      </c>
      <c r="B7" s="3"/>
      <c r="C7" s="3" t="s">
        <v>9</v>
      </c>
      <c r="D7" s="4"/>
      <c r="E7" s="5"/>
      <c r="F7" s="5"/>
      <c r="G7" s="3"/>
      <c r="H7" s="3"/>
      <c r="I7" s="3"/>
      <c r="J7" s="3"/>
    </row>
    <row r="8" spans="1:10" ht="13.5">
      <c r="A8" s="3"/>
      <c r="B8" s="3"/>
      <c r="C8" s="9"/>
      <c r="D8" s="10"/>
      <c r="E8" s="11"/>
      <c r="F8" s="11"/>
      <c r="G8" s="9"/>
      <c r="H8" s="9"/>
      <c r="I8" s="9"/>
      <c r="J8" s="9"/>
    </row>
    <row r="9" spans="1:10" ht="13.5">
      <c r="A9" s="9"/>
      <c r="B9" s="12"/>
      <c r="C9" s="13" t="s">
        <v>10</v>
      </c>
      <c r="D9" s="14"/>
      <c r="E9" s="14"/>
      <c r="F9" s="15"/>
      <c r="G9" s="16" t="s">
        <v>11</v>
      </c>
      <c r="H9" s="17"/>
      <c r="I9" s="17"/>
      <c r="J9" s="18"/>
    </row>
    <row r="10" spans="1:10" ht="12.75">
      <c r="A10" s="19" t="s">
        <v>12</v>
      </c>
      <c r="B10" s="20" t="s">
        <v>13</v>
      </c>
      <c r="C10" s="19" t="s">
        <v>14</v>
      </c>
      <c r="D10" s="21" t="s">
        <v>15</v>
      </c>
      <c r="E10" s="22" t="s">
        <v>16</v>
      </c>
      <c r="F10" s="23" t="s">
        <v>17</v>
      </c>
      <c r="G10" s="19" t="s">
        <v>18</v>
      </c>
      <c r="H10" s="24" t="s">
        <v>19</v>
      </c>
      <c r="I10" s="24" t="s">
        <v>20</v>
      </c>
      <c r="J10" s="20" t="s">
        <v>21</v>
      </c>
    </row>
    <row r="11" spans="1:10" ht="12.75">
      <c r="A11" s="25"/>
      <c r="B11" s="26"/>
      <c r="C11" s="25"/>
      <c r="D11" s="27"/>
      <c r="E11" s="28" t="s">
        <v>22</v>
      </c>
      <c r="F11" s="29" t="s">
        <v>23</v>
      </c>
      <c r="G11" s="30"/>
      <c r="H11" s="31"/>
      <c r="I11" s="31"/>
      <c r="J11" s="32"/>
    </row>
    <row r="12" spans="1:10" ht="12.75">
      <c r="A12" s="30"/>
      <c r="B12" s="32"/>
      <c r="C12" s="30"/>
      <c r="D12" s="33"/>
      <c r="E12" s="34"/>
      <c r="F12" s="35"/>
      <c r="G12" s="30"/>
      <c r="H12" s="31"/>
      <c r="I12" s="31"/>
      <c r="J12" s="32"/>
    </row>
    <row r="13" spans="1:10" ht="12.75">
      <c r="A13" s="36">
        <v>1</v>
      </c>
      <c r="B13" s="37" t="s">
        <v>24</v>
      </c>
      <c r="C13" s="30"/>
      <c r="D13" s="33"/>
      <c r="E13" s="34"/>
      <c r="F13" s="35"/>
      <c r="G13" s="30"/>
      <c r="H13" s="31"/>
      <c r="I13" s="31"/>
      <c r="J13" s="32"/>
    </row>
    <row r="14" spans="1:10" ht="12.75">
      <c r="A14" s="38"/>
      <c r="B14" s="32"/>
      <c r="C14" s="30"/>
      <c r="D14" s="33"/>
      <c r="E14" s="34"/>
      <c r="F14" s="35"/>
      <c r="G14" s="30"/>
      <c r="H14" s="31"/>
      <c r="I14" s="31"/>
      <c r="J14" s="32"/>
    </row>
    <row r="15" spans="1:10" ht="12.75">
      <c r="A15" s="38">
        <v>1.1</v>
      </c>
      <c r="B15" s="37" t="s">
        <v>25</v>
      </c>
      <c r="C15" s="30"/>
      <c r="D15" s="33"/>
      <c r="E15" s="34"/>
      <c r="F15" s="35"/>
      <c r="G15" s="30"/>
      <c r="H15" s="31"/>
      <c r="I15" s="31"/>
      <c r="J15" s="32"/>
    </row>
    <row r="16" spans="1:10" ht="12.75">
      <c r="A16" s="38">
        <v>1.11</v>
      </c>
      <c r="B16" s="32" t="s">
        <v>26</v>
      </c>
      <c r="C16" s="30" t="s">
        <v>27</v>
      </c>
      <c r="D16" s="33">
        <v>12</v>
      </c>
      <c r="E16" s="34">
        <v>800</v>
      </c>
      <c r="F16" s="35">
        <f>D16*E16</f>
        <v>9600</v>
      </c>
      <c r="G16" s="39">
        <f>F16/4</f>
        <v>2400</v>
      </c>
      <c r="H16" s="34">
        <f>F16/4</f>
        <v>2400</v>
      </c>
      <c r="I16" s="34">
        <f>F16/4</f>
        <v>2400</v>
      </c>
      <c r="J16" s="35">
        <f>F16/4</f>
        <v>2400</v>
      </c>
    </row>
    <row r="17" spans="1:10" ht="12.75">
      <c r="A17" s="38">
        <v>1.12</v>
      </c>
      <c r="B17" s="32" t="s">
        <v>28</v>
      </c>
      <c r="C17" s="30" t="s">
        <v>27</v>
      </c>
      <c r="D17" s="33">
        <v>12</v>
      </c>
      <c r="E17" s="34">
        <v>650</v>
      </c>
      <c r="F17" s="35">
        <f>D17*E17</f>
        <v>7800</v>
      </c>
      <c r="G17" s="39">
        <f>F17/4</f>
        <v>1950</v>
      </c>
      <c r="H17" s="34">
        <f>F17/4</f>
        <v>1950</v>
      </c>
      <c r="I17" s="34">
        <f>F17/4</f>
        <v>1950</v>
      </c>
      <c r="J17" s="35">
        <f>F17/4</f>
        <v>1950</v>
      </c>
    </row>
    <row r="18" spans="1:10" ht="12.75">
      <c r="A18" s="38">
        <v>1.13</v>
      </c>
      <c r="B18" s="32" t="s">
        <v>29</v>
      </c>
      <c r="C18" s="30" t="s">
        <v>27</v>
      </c>
      <c r="D18" s="33">
        <v>12</v>
      </c>
      <c r="E18" s="34">
        <v>470</v>
      </c>
      <c r="F18" s="35">
        <f>D18*E18</f>
        <v>5640</v>
      </c>
      <c r="G18" s="39">
        <f>F18/4</f>
        <v>1410</v>
      </c>
      <c r="H18" s="34">
        <f>F18/4</f>
        <v>1410</v>
      </c>
      <c r="I18" s="34">
        <f>F18/4</f>
        <v>1410</v>
      </c>
      <c r="J18" s="35">
        <f>F18/4</f>
        <v>1410</v>
      </c>
    </row>
    <row r="19" spans="1:10" ht="12.75">
      <c r="A19" s="38">
        <v>1.14</v>
      </c>
      <c r="B19" s="32" t="s">
        <v>30</v>
      </c>
      <c r="C19" s="30" t="s">
        <v>27</v>
      </c>
      <c r="D19" s="33">
        <v>12</v>
      </c>
      <c r="E19" s="34">
        <v>470</v>
      </c>
      <c r="F19" s="35">
        <f>D19*E19</f>
        <v>5640</v>
      </c>
      <c r="G19" s="39">
        <f>F19/4</f>
        <v>1410</v>
      </c>
      <c r="H19" s="34">
        <f>F19/4</f>
        <v>1410</v>
      </c>
      <c r="I19" s="34">
        <f>F19/4</f>
        <v>1410</v>
      </c>
      <c r="J19" s="35">
        <f>F19/4</f>
        <v>1410</v>
      </c>
    </row>
    <row r="20" spans="1:10" ht="12.75">
      <c r="A20" s="38">
        <v>1.15</v>
      </c>
      <c r="B20" s="32" t="s">
        <v>31</v>
      </c>
      <c r="C20" s="30" t="s">
        <v>27</v>
      </c>
      <c r="D20" s="33">
        <f>6*3</f>
        <v>18</v>
      </c>
      <c r="E20" s="34">
        <v>250</v>
      </c>
      <c r="F20" s="35">
        <f>D20*E20</f>
        <v>4500</v>
      </c>
      <c r="G20" s="39">
        <f>F20/4</f>
        <v>1125</v>
      </c>
      <c r="H20" s="34">
        <f>F20/4</f>
        <v>1125</v>
      </c>
      <c r="I20" s="34">
        <f>F20/4</f>
        <v>1125</v>
      </c>
      <c r="J20" s="35">
        <f>F20/4</f>
        <v>1125</v>
      </c>
    </row>
    <row r="21" spans="1:10" ht="12.75">
      <c r="A21" s="38">
        <v>1.16</v>
      </c>
      <c r="B21" s="32" t="s">
        <v>32</v>
      </c>
      <c r="C21" s="30" t="s">
        <v>27</v>
      </c>
      <c r="D21" s="33">
        <v>12</v>
      </c>
      <c r="E21" s="34">
        <v>200</v>
      </c>
      <c r="F21" s="35">
        <f>D21*E21</f>
        <v>2400</v>
      </c>
      <c r="G21" s="39">
        <f>F21/4</f>
        <v>600</v>
      </c>
      <c r="H21" s="34">
        <f>F21/4</f>
        <v>600</v>
      </c>
      <c r="I21" s="34">
        <f>F21/4</f>
        <v>600</v>
      </c>
      <c r="J21" s="35">
        <f>F21/4</f>
        <v>600</v>
      </c>
    </row>
    <row r="22" spans="1:10" ht="12.75">
      <c r="A22" s="38"/>
      <c r="B22" s="32"/>
      <c r="C22" s="30"/>
      <c r="D22" s="33"/>
      <c r="E22" s="34"/>
      <c r="F22" s="35"/>
      <c r="G22" s="30"/>
      <c r="H22" s="31"/>
      <c r="I22" s="31"/>
      <c r="J22" s="32"/>
    </row>
    <row r="23" spans="1:10" ht="12.75">
      <c r="A23" s="38"/>
      <c r="B23" s="32"/>
      <c r="C23" s="30"/>
      <c r="D23" s="33"/>
      <c r="E23" s="34"/>
      <c r="F23" s="35"/>
      <c r="G23" s="30"/>
      <c r="H23" s="31"/>
      <c r="I23" s="31"/>
      <c r="J23" s="32"/>
    </row>
    <row r="24" spans="1:10" ht="12.75">
      <c r="A24" s="38"/>
      <c r="B24" s="37" t="s">
        <v>33</v>
      </c>
      <c r="C24" s="30"/>
      <c r="D24" s="33"/>
      <c r="E24" s="34"/>
      <c r="F24" s="40">
        <f>SUM(F16:F23)</f>
        <v>35580</v>
      </c>
      <c r="G24" s="39">
        <f>F24/4</f>
        <v>8895</v>
      </c>
      <c r="H24" s="34">
        <f>F24/4</f>
        <v>8895</v>
      </c>
      <c r="I24" s="34">
        <f>SUM(I16:I21)</f>
        <v>8895</v>
      </c>
      <c r="J24" s="35">
        <f>SUM(J16:J21)</f>
        <v>8895</v>
      </c>
    </row>
    <row r="25" spans="1:10" ht="12.75">
      <c r="A25" s="38"/>
      <c r="B25" s="32"/>
      <c r="C25" s="30"/>
      <c r="D25" s="33"/>
      <c r="E25" s="34"/>
      <c r="F25" s="35"/>
      <c r="G25" s="30"/>
      <c r="H25" s="31"/>
      <c r="I25" s="31"/>
      <c r="J25" s="32"/>
    </row>
    <row r="26" spans="1:10" ht="12.75">
      <c r="A26" s="38"/>
      <c r="B26" s="37" t="s">
        <v>34</v>
      </c>
      <c r="C26" s="30"/>
      <c r="D26" s="33"/>
      <c r="E26" s="34"/>
      <c r="F26" s="35"/>
      <c r="G26" s="30"/>
      <c r="H26" s="31"/>
      <c r="I26" s="31"/>
      <c r="J26" s="32"/>
    </row>
    <row r="27" spans="1:10" ht="12.75">
      <c r="A27" s="38">
        <v>1.17</v>
      </c>
      <c r="B27" s="32" t="s">
        <v>35</v>
      </c>
      <c r="C27" s="30" t="s">
        <v>27</v>
      </c>
      <c r="D27" s="33">
        <v>12</v>
      </c>
      <c r="E27" s="34">
        <v>300</v>
      </c>
      <c r="F27" s="35">
        <f>D27*E27</f>
        <v>3600</v>
      </c>
      <c r="G27" s="39">
        <f>F27/4</f>
        <v>900</v>
      </c>
      <c r="H27" s="34">
        <f>F27/4</f>
        <v>900</v>
      </c>
      <c r="I27" s="34">
        <f>F27/4</f>
        <v>900</v>
      </c>
      <c r="J27" s="35">
        <f>F27/4</f>
        <v>900</v>
      </c>
    </row>
    <row r="28" spans="1:10" ht="12.75">
      <c r="A28" s="38">
        <v>1.18</v>
      </c>
      <c r="B28" s="32" t="s">
        <v>36</v>
      </c>
      <c r="C28" s="30" t="s">
        <v>27</v>
      </c>
      <c r="D28" s="33">
        <v>12</v>
      </c>
      <c r="E28" s="34">
        <v>200</v>
      </c>
      <c r="F28" s="35">
        <f>D28*E28</f>
        <v>2400</v>
      </c>
      <c r="G28" s="39">
        <f>F28/4</f>
        <v>600</v>
      </c>
      <c r="H28" s="34">
        <f>F28/4</f>
        <v>600</v>
      </c>
      <c r="I28" s="34">
        <f>F28/4</f>
        <v>600</v>
      </c>
      <c r="J28" s="35">
        <f>F28/4</f>
        <v>600</v>
      </c>
    </row>
    <row r="29" spans="1:10" ht="12.75">
      <c r="A29" s="38">
        <v>1.19</v>
      </c>
      <c r="B29" s="32" t="s">
        <v>37</v>
      </c>
      <c r="C29" s="30" t="s">
        <v>27</v>
      </c>
      <c r="D29" s="33">
        <f>12*12</f>
        <v>144</v>
      </c>
      <c r="E29" s="34">
        <v>150</v>
      </c>
      <c r="F29" s="35">
        <f>D29*E29</f>
        <v>21600</v>
      </c>
      <c r="G29" s="39">
        <f>F29/4</f>
        <v>5400</v>
      </c>
      <c r="H29" s="34">
        <f>F29/4</f>
        <v>5400</v>
      </c>
      <c r="I29" s="34">
        <f>F29/4</f>
        <v>5400</v>
      </c>
      <c r="J29" s="35">
        <f>F29/4</f>
        <v>5400</v>
      </c>
    </row>
    <row r="30" spans="1:10" ht="12.75">
      <c r="A30" s="38">
        <v>1.2</v>
      </c>
      <c r="B30" s="32" t="s">
        <v>38</v>
      </c>
      <c r="C30" s="30" t="s">
        <v>27</v>
      </c>
      <c r="D30" s="33">
        <v>12</v>
      </c>
      <c r="E30" s="34">
        <v>220</v>
      </c>
      <c r="F30" s="35">
        <f>D30*E30</f>
        <v>2640</v>
      </c>
      <c r="G30" s="39">
        <f>F30/4</f>
        <v>660</v>
      </c>
      <c r="H30" s="34">
        <f>F30/4</f>
        <v>660</v>
      </c>
      <c r="I30" s="34">
        <f>F30/4</f>
        <v>660</v>
      </c>
      <c r="J30" s="35">
        <f>F30/4</f>
        <v>660</v>
      </c>
    </row>
    <row r="31" spans="1:10" ht="12.75">
      <c r="A31" s="38">
        <v>1.21</v>
      </c>
      <c r="B31" s="32" t="s">
        <v>39</v>
      </c>
      <c r="C31" s="30" t="s">
        <v>27</v>
      </c>
      <c r="D31" s="33">
        <v>12</v>
      </c>
      <c r="E31" s="34">
        <v>80</v>
      </c>
      <c r="F31" s="35">
        <f>D31*E31</f>
        <v>960</v>
      </c>
      <c r="G31" s="39">
        <f>F31/4</f>
        <v>240</v>
      </c>
      <c r="H31" s="34">
        <f>F31/4</f>
        <v>240</v>
      </c>
      <c r="I31" s="34">
        <f>F31/4</f>
        <v>240</v>
      </c>
      <c r="J31" s="35">
        <f>F31/4</f>
        <v>240</v>
      </c>
    </row>
    <row r="32" spans="1:10" ht="12.75">
      <c r="A32" s="38">
        <v>1.22</v>
      </c>
      <c r="B32" s="32" t="s">
        <v>40</v>
      </c>
      <c r="C32" s="30" t="s">
        <v>27</v>
      </c>
      <c r="D32" s="33">
        <f>6*3</f>
        <v>18</v>
      </c>
      <c r="E32" s="34">
        <v>100</v>
      </c>
      <c r="F32" s="35">
        <f>D32*E32</f>
        <v>1800</v>
      </c>
      <c r="G32" s="39">
        <f>F32/4</f>
        <v>450</v>
      </c>
      <c r="H32" s="34">
        <f>F32/4</f>
        <v>450</v>
      </c>
      <c r="I32" s="34">
        <f>F32/4</f>
        <v>450</v>
      </c>
      <c r="J32" s="35">
        <f>F32/4</f>
        <v>450</v>
      </c>
    </row>
    <row r="33" spans="1:10" ht="12.75">
      <c r="A33" s="38">
        <v>1.23</v>
      </c>
      <c r="B33" s="32" t="s">
        <v>41</v>
      </c>
      <c r="C33" s="30" t="s">
        <v>27</v>
      </c>
      <c r="D33" s="33">
        <f>18</f>
        <v>18</v>
      </c>
      <c r="E33" s="34">
        <v>80</v>
      </c>
      <c r="F33" s="35">
        <f>D33*E33</f>
        <v>1440</v>
      </c>
      <c r="G33" s="39">
        <f>F33/4</f>
        <v>360</v>
      </c>
      <c r="H33" s="34">
        <f>F33/4</f>
        <v>360</v>
      </c>
      <c r="I33" s="34">
        <f>F33/4</f>
        <v>360</v>
      </c>
      <c r="J33" s="35">
        <f>F33/4</f>
        <v>360</v>
      </c>
    </row>
    <row r="34" spans="1:10" ht="12.75">
      <c r="A34" s="38">
        <v>1.24</v>
      </c>
      <c r="B34" s="32" t="s">
        <v>42</v>
      </c>
      <c r="C34" s="30" t="s">
        <v>27</v>
      </c>
      <c r="D34" s="33">
        <v>12</v>
      </c>
      <c r="E34" s="34">
        <v>150</v>
      </c>
      <c r="F34" s="35">
        <f>D34*E34</f>
        <v>1800</v>
      </c>
      <c r="G34" s="39">
        <f>F34/4</f>
        <v>450</v>
      </c>
      <c r="H34" s="34">
        <f>F34/4</f>
        <v>450</v>
      </c>
      <c r="I34" s="34">
        <f>F34/4</f>
        <v>450</v>
      </c>
      <c r="J34" s="35">
        <f>F34/4</f>
        <v>450</v>
      </c>
    </row>
    <row r="35" spans="1:10" ht="12.75">
      <c r="A35" s="38"/>
      <c r="B35" s="32"/>
      <c r="C35" s="30"/>
      <c r="D35" s="33"/>
      <c r="E35" s="34"/>
      <c r="F35" s="35">
        <f>D35*E35</f>
        <v>0</v>
      </c>
      <c r="G35" s="30"/>
      <c r="H35" s="31"/>
      <c r="I35" s="31"/>
      <c r="J35" s="32"/>
    </row>
    <row r="36" spans="1:10" ht="12.75">
      <c r="A36" s="38"/>
      <c r="B36" s="32"/>
      <c r="C36" s="30"/>
      <c r="D36" s="33"/>
      <c r="E36" s="34"/>
      <c r="F36" s="35"/>
      <c r="G36" s="30"/>
      <c r="H36" s="31"/>
      <c r="I36" s="31"/>
      <c r="J36" s="32"/>
    </row>
    <row r="37" spans="1:10" ht="12.75">
      <c r="A37" s="38"/>
      <c r="B37" s="37" t="s">
        <v>43</v>
      </c>
      <c r="C37" s="30"/>
      <c r="D37" s="33"/>
      <c r="E37" s="34"/>
      <c r="F37" s="40">
        <f>SUM(F27:F36)</f>
        <v>36240</v>
      </c>
      <c r="G37" s="41">
        <f>SUM(G27:G34)</f>
        <v>9060</v>
      </c>
      <c r="H37" s="42">
        <f>SUM(H27:H34)</f>
        <v>9060</v>
      </c>
      <c r="I37" s="42">
        <f>SUM(I27:I34)</f>
        <v>9060</v>
      </c>
      <c r="J37" s="43">
        <f>SUM(J27:J34)</f>
        <v>9060</v>
      </c>
    </row>
    <row r="38" spans="1:10" ht="12.75">
      <c r="A38" s="38"/>
      <c r="B38" s="32"/>
      <c r="C38" s="30"/>
      <c r="D38" s="33"/>
      <c r="E38" s="34"/>
      <c r="F38" s="35"/>
      <c r="G38" s="30"/>
      <c r="H38" s="31"/>
      <c r="I38" s="31"/>
      <c r="J38" s="32"/>
    </row>
    <row r="39" spans="1:10" ht="12.75">
      <c r="A39" s="38"/>
      <c r="B39" s="32"/>
      <c r="C39" s="30"/>
      <c r="D39" s="33"/>
      <c r="E39" s="34"/>
      <c r="F39" s="35"/>
      <c r="G39" s="30"/>
      <c r="H39" s="31"/>
      <c r="I39" s="31"/>
      <c r="J39" s="32"/>
    </row>
    <row r="40" spans="1:10" ht="12.75">
      <c r="A40" s="44"/>
      <c r="B40" s="45" t="s">
        <v>44</v>
      </c>
      <c r="C40" s="46"/>
      <c r="D40" s="47"/>
      <c r="E40" s="48"/>
      <c r="F40" s="49">
        <f>F37+F24</f>
        <v>71820</v>
      </c>
      <c r="G40" s="50">
        <f>G37+G24</f>
        <v>17955</v>
      </c>
      <c r="H40" s="51">
        <f>H37+H24</f>
        <v>17955</v>
      </c>
      <c r="I40" s="51">
        <f>I37+I24</f>
        <v>17955</v>
      </c>
      <c r="J40" s="52">
        <f>J37+J24</f>
        <v>17955</v>
      </c>
    </row>
    <row r="41" spans="1:10" ht="12.75">
      <c r="A41" s="38"/>
      <c r="B41" s="32"/>
      <c r="C41" s="30"/>
      <c r="D41" s="33"/>
      <c r="E41" s="34"/>
      <c r="F41" s="35"/>
      <c r="G41" s="30"/>
      <c r="H41" s="31"/>
      <c r="I41" s="31"/>
      <c r="J41" s="32"/>
    </row>
    <row r="42" spans="1:10" ht="12.75">
      <c r="A42" s="38"/>
      <c r="B42" s="32"/>
      <c r="C42" s="30"/>
      <c r="D42" s="33"/>
      <c r="E42" s="34"/>
      <c r="F42" s="35"/>
      <c r="G42" s="30"/>
      <c r="H42" s="31"/>
      <c r="I42" s="31"/>
      <c r="J42" s="32"/>
    </row>
    <row r="43" spans="1:10" ht="12.75">
      <c r="A43" s="36">
        <v>2</v>
      </c>
      <c r="B43" s="37" t="s">
        <v>45</v>
      </c>
      <c r="C43" s="30"/>
      <c r="D43" s="33"/>
      <c r="E43" s="34"/>
      <c r="F43" s="35"/>
      <c r="G43" s="30"/>
      <c r="H43" s="31"/>
      <c r="I43" s="31"/>
      <c r="J43" s="32"/>
    </row>
    <row r="44" spans="1:10" ht="12.75">
      <c r="A44" s="38">
        <v>2.1</v>
      </c>
      <c r="B44" s="32" t="s">
        <v>46</v>
      </c>
      <c r="C44" s="30" t="s">
        <v>47</v>
      </c>
      <c r="D44" s="33">
        <f>4+6+6</f>
        <v>16</v>
      </c>
      <c r="E44" s="34">
        <v>250</v>
      </c>
      <c r="F44" s="35">
        <f>D44*E44</f>
        <v>4000</v>
      </c>
      <c r="G44" s="39">
        <f>F44/4</f>
        <v>1000</v>
      </c>
      <c r="H44" s="34">
        <f>F44/4</f>
        <v>1000</v>
      </c>
      <c r="I44" s="34">
        <f>F44/4</f>
        <v>1000</v>
      </c>
      <c r="J44" s="35">
        <f>F44/4</f>
        <v>1000</v>
      </c>
    </row>
    <row r="45" spans="1:10" ht="12.75">
      <c r="A45" s="38">
        <v>2.11</v>
      </c>
      <c r="B45" s="32" t="s">
        <v>48</v>
      </c>
      <c r="C45" s="30" t="s">
        <v>27</v>
      </c>
      <c r="D45" s="33">
        <v>12</v>
      </c>
      <c r="E45" s="34">
        <v>400</v>
      </c>
      <c r="F45" s="35">
        <f>D45*E45</f>
        <v>4800</v>
      </c>
      <c r="G45" s="39">
        <f>F45/4</f>
        <v>1200</v>
      </c>
      <c r="H45" s="34">
        <f>F45/4</f>
        <v>1200</v>
      </c>
      <c r="I45" s="34">
        <f>F45/4</f>
        <v>1200</v>
      </c>
      <c r="J45" s="35">
        <f>F45/4</f>
        <v>1200</v>
      </c>
    </row>
    <row r="46" spans="1:10" ht="12.75">
      <c r="A46" s="38">
        <v>2.12</v>
      </c>
      <c r="B46" s="32" t="s">
        <v>49</v>
      </c>
      <c r="C46" s="30" t="s">
        <v>27</v>
      </c>
      <c r="D46" s="53">
        <v>12</v>
      </c>
      <c r="E46" s="31">
        <v>100</v>
      </c>
      <c r="F46" s="35">
        <f>D46*E46</f>
        <v>1200</v>
      </c>
      <c r="G46" s="39">
        <f>F46/4</f>
        <v>300</v>
      </c>
      <c r="H46" s="34">
        <f>F46/4</f>
        <v>300</v>
      </c>
      <c r="I46" s="34">
        <f>F46/4</f>
        <v>300</v>
      </c>
      <c r="J46" s="35">
        <f>F46/4</f>
        <v>300</v>
      </c>
    </row>
    <row r="47" spans="1:10" ht="12.75">
      <c r="A47" s="38"/>
      <c r="B47" s="32"/>
      <c r="C47" s="30"/>
      <c r="D47" s="53"/>
      <c r="E47" s="31"/>
      <c r="F47" s="35">
        <f>D47*E47</f>
        <v>0</v>
      </c>
      <c r="G47" s="30"/>
      <c r="H47" s="31"/>
      <c r="I47" s="31"/>
      <c r="J47" s="32"/>
    </row>
    <row r="48" spans="1:10" ht="12.75">
      <c r="A48" s="38"/>
      <c r="B48" s="32"/>
      <c r="C48" s="30"/>
      <c r="D48" s="33"/>
      <c r="E48" s="34"/>
      <c r="F48" s="35"/>
      <c r="G48" s="30"/>
      <c r="H48" s="31"/>
      <c r="I48" s="31"/>
      <c r="J48" s="32"/>
    </row>
    <row r="49" spans="1:10" ht="12.75">
      <c r="A49" s="44"/>
      <c r="B49" s="45" t="s">
        <v>50</v>
      </c>
      <c r="C49" s="46"/>
      <c r="D49" s="47"/>
      <c r="E49" s="48"/>
      <c r="F49" s="49">
        <f>SUM(F44:F47)</f>
        <v>10000</v>
      </c>
      <c r="G49" s="50">
        <f>SUM(G44:G46)</f>
        <v>2500</v>
      </c>
      <c r="H49" s="51">
        <f>SUM(H44:H46)</f>
        <v>2500</v>
      </c>
      <c r="I49" s="51">
        <f>SUM(I44:I46)</f>
        <v>2500</v>
      </c>
      <c r="J49" s="52">
        <f>SUM(J44:J46)</f>
        <v>2500</v>
      </c>
    </row>
    <row r="50" spans="1:10" ht="12.75">
      <c r="A50" s="38"/>
      <c r="B50" s="32"/>
      <c r="C50" s="30"/>
      <c r="D50" s="33"/>
      <c r="E50" s="34"/>
      <c r="F50" s="35"/>
      <c r="G50" s="30"/>
      <c r="H50" s="31"/>
      <c r="I50" s="31"/>
      <c r="J50" s="32"/>
    </row>
    <row r="51" spans="1:10" ht="12.75">
      <c r="A51" s="38"/>
      <c r="B51" s="32"/>
      <c r="C51" s="30"/>
      <c r="D51" s="33"/>
      <c r="E51" s="34"/>
      <c r="F51" s="35"/>
      <c r="G51" s="30"/>
      <c r="H51" s="31"/>
      <c r="I51" s="31"/>
      <c r="J51" s="32"/>
    </row>
    <row r="52" spans="1:10" ht="12.75">
      <c r="A52" s="36">
        <v>3</v>
      </c>
      <c r="B52" s="37" t="s">
        <v>51</v>
      </c>
      <c r="C52" s="30"/>
      <c r="D52" s="33"/>
      <c r="E52" s="34"/>
      <c r="F52" s="35"/>
      <c r="G52" s="30"/>
      <c r="H52" s="31"/>
      <c r="I52" s="31"/>
      <c r="J52" s="32"/>
    </row>
    <row r="53" spans="1:10" ht="12.75">
      <c r="A53" s="38">
        <v>3.1</v>
      </c>
      <c r="B53" s="32" t="s">
        <v>52</v>
      </c>
      <c r="C53" s="30" t="s">
        <v>53</v>
      </c>
      <c r="D53" s="33">
        <v>2</v>
      </c>
      <c r="E53" s="34">
        <v>600</v>
      </c>
      <c r="F53" s="35">
        <f>D53*E53</f>
        <v>1200</v>
      </c>
      <c r="G53" s="39">
        <f>F53</f>
        <v>1200</v>
      </c>
      <c r="H53" s="34">
        <v>0</v>
      </c>
      <c r="I53" s="34">
        <v>0</v>
      </c>
      <c r="J53" s="35">
        <v>0</v>
      </c>
    </row>
    <row r="54" spans="1:10" ht="12.75">
      <c r="A54" s="38">
        <v>3.11</v>
      </c>
      <c r="B54" s="32" t="s">
        <v>54</v>
      </c>
      <c r="C54" s="30" t="s">
        <v>53</v>
      </c>
      <c r="D54" s="33">
        <v>2</v>
      </c>
      <c r="E54" s="34">
        <v>500</v>
      </c>
      <c r="F54" s="35">
        <f>D54*E54</f>
        <v>1000</v>
      </c>
      <c r="G54" s="39">
        <f>F54</f>
        <v>1000</v>
      </c>
      <c r="H54" s="34">
        <v>0</v>
      </c>
      <c r="I54" s="34">
        <v>0</v>
      </c>
      <c r="J54" s="35">
        <v>0</v>
      </c>
    </row>
    <row r="55" spans="1:10" ht="12.75">
      <c r="A55" s="38">
        <v>3.12</v>
      </c>
      <c r="B55" s="32" t="s">
        <v>55</v>
      </c>
      <c r="C55" s="30" t="s">
        <v>53</v>
      </c>
      <c r="D55" s="33">
        <v>1</v>
      </c>
      <c r="E55" s="34">
        <v>100</v>
      </c>
      <c r="F55" s="35">
        <f>D55*E55</f>
        <v>100</v>
      </c>
      <c r="G55" s="39">
        <f>F55</f>
        <v>100</v>
      </c>
      <c r="H55" s="34">
        <v>0</v>
      </c>
      <c r="I55" s="34">
        <v>0</v>
      </c>
      <c r="J55" s="35">
        <v>0</v>
      </c>
    </row>
    <row r="56" spans="1:10" ht="12.75">
      <c r="A56" s="38">
        <v>3.13</v>
      </c>
      <c r="B56" s="32" t="s">
        <v>56</v>
      </c>
      <c r="C56" s="30" t="s">
        <v>57</v>
      </c>
      <c r="D56" s="53">
        <v>1</v>
      </c>
      <c r="E56" s="34">
        <v>1000</v>
      </c>
      <c r="F56" s="35">
        <f>E56*D56</f>
        <v>1000</v>
      </c>
      <c r="G56" s="39">
        <f>F56</f>
        <v>1000</v>
      </c>
      <c r="H56" s="34">
        <v>0</v>
      </c>
      <c r="I56" s="34">
        <v>0</v>
      </c>
      <c r="J56" s="35">
        <v>0</v>
      </c>
    </row>
    <row r="57" spans="1:10" ht="12.75">
      <c r="A57" s="38">
        <v>3.14</v>
      </c>
      <c r="B57" s="32" t="s">
        <v>58</v>
      </c>
      <c r="C57" s="30" t="s">
        <v>53</v>
      </c>
      <c r="D57" s="53">
        <v>3</v>
      </c>
      <c r="E57" s="34">
        <v>60</v>
      </c>
      <c r="F57" s="35">
        <f>E57*D57</f>
        <v>180</v>
      </c>
      <c r="G57" s="39">
        <f>F57</f>
        <v>180</v>
      </c>
      <c r="H57" s="34">
        <v>0</v>
      </c>
      <c r="I57" s="34">
        <v>0</v>
      </c>
      <c r="J57" s="35">
        <v>0</v>
      </c>
    </row>
    <row r="58" spans="1:10" ht="12.75">
      <c r="A58" s="38">
        <v>3.15</v>
      </c>
      <c r="B58" s="32" t="s">
        <v>59</v>
      </c>
      <c r="C58" s="30" t="s">
        <v>57</v>
      </c>
      <c r="D58" s="53">
        <v>1</v>
      </c>
      <c r="E58" s="34">
        <v>5000</v>
      </c>
      <c r="F58" s="35">
        <f>E58*D58</f>
        <v>5000</v>
      </c>
      <c r="G58" s="39">
        <v>2000</v>
      </c>
      <c r="H58" s="34">
        <v>1000</v>
      </c>
      <c r="I58" s="34">
        <v>1000</v>
      </c>
      <c r="J58" s="35">
        <v>1000</v>
      </c>
    </row>
    <row r="59" spans="1:10" ht="12.75">
      <c r="A59" s="38"/>
      <c r="B59" s="32"/>
      <c r="C59" s="30"/>
      <c r="D59" s="53"/>
      <c r="E59" s="34"/>
      <c r="F59" s="35">
        <f>E59*D59</f>
        <v>0</v>
      </c>
      <c r="G59" s="30"/>
      <c r="H59" s="31"/>
      <c r="I59" s="31"/>
      <c r="J59" s="32"/>
    </row>
    <row r="60" spans="1:10" ht="12.75">
      <c r="A60" s="38"/>
      <c r="B60" s="32"/>
      <c r="C60" s="30"/>
      <c r="D60" s="33"/>
      <c r="E60" s="34"/>
      <c r="F60" s="35"/>
      <c r="G60" s="30"/>
      <c r="H60" s="31"/>
      <c r="I60" s="31"/>
      <c r="J60" s="32"/>
    </row>
    <row r="61" spans="1:10" ht="12.75">
      <c r="A61" s="44"/>
      <c r="B61" s="45" t="s">
        <v>60</v>
      </c>
      <c r="C61" s="54"/>
      <c r="D61" s="55"/>
      <c r="E61" s="56"/>
      <c r="F61" s="49">
        <f>SUM(F53:F59)</f>
        <v>8480</v>
      </c>
      <c r="G61" s="50">
        <f>SUM(G53:G58)</f>
        <v>5480</v>
      </c>
      <c r="H61" s="51">
        <f>SUM(H53:H58)</f>
        <v>1000</v>
      </c>
      <c r="I61" s="51">
        <f>SUM(I53:I58)</f>
        <v>1000</v>
      </c>
      <c r="J61" s="52">
        <f>SUM(J53:J58)</f>
        <v>1000</v>
      </c>
    </row>
    <row r="62" spans="1:10" ht="12.75">
      <c r="A62" s="38"/>
      <c r="B62" s="32"/>
      <c r="C62" s="30"/>
      <c r="D62" s="33"/>
      <c r="E62" s="34"/>
      <c r="F62" s="35"/>
      <c r="G62" s="30"/>
      <c r="H62" s="31"/>
      <c r="I62" s="31"/>
      <c r="J62" s="32"/>
    </row>
    <row r="63" spans="1:10" ht="12.75">
      <c r="A63" s="38"/>
      <c r="B63" s="32"/>
      <c r="C63" s="30"/>
      <c r="D63" s="33"/>
      <c r="E63" s="34"/>
      <c r="F63" s="35"/>
      <c r="G63" s="30"/>
      <c r="H63" s="31"/>
      <c r="I63" s="31"/>
      <c r="J63" s="32"/>
    </row>
    <row r="64" spans="1:10" ht="12.75">
      <c r="A64" s="36">
        <v>4</v>
      </c>
      <c r="B64" s="37" t="s">
        <v>61</v>
      </c>
      <c r="C64" s="30"/>
      <c r="D64" s="33"/>
      <c r="E64" s="34"/>
      <c r="F64" s="35"/>
      <c r="G64" s="30"/>
      <c r="H64" s="31"/>
      <c r="I64" s="31"/>
      <c r="J64" s="32"/>
    </row>
    <row r="65" spans="1:10" ht="12.75">
      <c r="A65" s="57">
        <v>4.1</v>
      </c>
      <c r="B65" s="32" t="s">
        <v>62</v>
      </c>
      <c r="C65" s="30" t="s">
        <v>27</v>
      </c>
      <c r="D65" s="33">
        <v>12</v>
      </c>
      <c r="E65" s="34">
        <v>650</v>
      </c>
      <c r="F65" s="35">
        <f>E65*D65</f>
        <v>7800</v>
      </c>
      <c r="G65" s="39">
        <f>F65/4</f>
        <v>1950</v>
      </c>
      <c r="H65" s="34">
        <f>F65/4</f>
        <v>1950</v>
      </c>
      <c r="I65" s="34">
        <f>F65/4</f>
        <v>1950</v>
      </c>
      <c r="J65" s="35">
        <f>F65/4</f>
        <v>1950</v>
      </c>
    </row>
    <row r="66" spans="1:10" ht="12.75">
      <c r="A66" s="57">
        <v>4.11</v>
      </c>
      <c r="B66" s="32" t="s">
        <v>63</v>
      </c>
      <c r="C66" s="30" t="s">
        <v>27</v>
      </c>
      <c r="D66" s="33">
        <v>12</v>
      </c>
      <c r="E66" s="34">
        <v>100</v>
      </c>
      <c r="F66" s="35">
        <f>E66*D66</f>
        <v>1200</v>
      </c>
      <c r="G66" s="39">
        <f>F66/4</f>
        <v>300</v>
      </c>
      <c r="H66" s="34">
        <f>F66/4</f>
        <v>300</v>
      </c>
      <c r="I66" s="34">
        <f>F66/4</f>
        <v>300</v>
      </c>
      <c r="J66" s="35">
        <f>F66/4</f>
        <v>300</v>
      </c>
    </row>
    <row r="67" spans="1:10" ht="12.75">
      <c r="A67" s="57">
        <v>4.12</v>
      </c>
      <c r="B67" s="32" t="s">
        <v>64</v>
      </c>
      <c r="C67" s="30" t="s">
        <v>27</v>
      </c>
      <c r="D67" s="33">
        <v>12</v>
      </c>
      <c r="E67" s="34">
        <v>60</v>
      </c>
      <c r="F67" s="35">
        <f>E67*D67</f>
        <v>720</v>
      </c>
      <c r="G67" s="39">
        <f>F67/4</f>
        <v>180</v>
      </c>
      <c r="H67" s="34">
        <f>F67/4</f>
        <v>180</v>
      </c>
      <c r="I67" s="34">
        <f>F67/4</f>
        <v>180</v>
      </c>
      <c r="J67" s="35">
        <f>F67/4</f>
        <v>180</v>
      </c>
    </row>
    <row r="68" spans="1:10" ht="12.75">
      <c r="A68" s="57">
        <v>4.13</v>
      </c>
      <c r="B68" s="32" t="s">
        <v>65</v>
      </c>
      <c r="C68" s="30" t="s">
        <v>27</v>
      </c>
      <c r="D68" s="33">
        <v>12</v>
      </c>
      <c r="E68" s="34">
        <v>100</v>
      </c>
      <c r="F68" s="35">
        <f>E68*D68</f>
        <v>1200</v>
      </c>
      <c r="G68" s="39">
        <f>F68/4</f>
        <v>300</v>
      </c>
      <c r="H68" s="34">
        <f>F68/4</f>
        <v>300</v>
      </c>
      <c r="I68" s="34">
        <f>F68/4</f>
        <v>300</v>
      </c>
      <c r="J68" s="35">
        <f>F68/4</f>
        <v>300</v>
      </c>
    </row>
    <row r="69" spans="1:10" ht="12.75">
      <c r="A69" s="57">
        <v>4.14</v>
      </c>
      <c r="B69" s="32" t="s">
        <v>66</v>
      </c>
      <c r="C69" s="30" t="s">
        <v>27</v>
      </c>
      <c r="D69" s="33">
        <v>12</v>
      </c>
      <c r="E69" s="34">
        <v>150</v>
      </c>
      <c r="F69" s="35">
        <f>E69*D69</f>
        <v>1800</v>
      </c>
      <c r="G69" s="39">
        <f>F69/4</f>
        <v>450</v>
      </c>
      <c r="H69" s="34">
        <f>F69/4</f>
        <v>450</v>
      </c>
      <c r="I69" s="34">
        <f>F69/4</f>
        <v>450</v>
      </c>
      <c r="J69" s="35">
        <f>F69/4</f>
        <v>450</v>
      </c>
    </row>
    <row r="70" spans="1:10" ht="12.75">
      <c r="A70" s="57">
        <v>4.15</v>
      </c>
      <c r="B70" s="32" t="s">
        <v>67</v>
      </c>
      <c r="C70" s="30" t="s">
        <v>27</v>
      </c>
      <c r="D70" s="33">
        <v>12</v>
      </c>
      <c r="E70" s="34">
        <v>250</v>
      </c>
      <c r="F70" s="35">
        <f>E70*D70</f>
        <v>3000</v>
      </c>
      <c r="G70" s="39">
        <f>F70/4</f>
        <v>750</v>
      </c>
      <c r="H70" s="34">
        <f>F70/4</f>
        <v>750</v>
      </c>
      <c r="I70" s="34">
        <f>F70/4</f>
        <v>750</v>
      </c>
      <c r="J70" s="35">
        <f>F70/4</f>
        <v>750</v>
      </c>
    </row>
    <row r="71" spans="1:10" ht="12.75">
      <c r="A71" s="57">
        <v>4.16</v>
      </c>
      <c r="B71" s="32" t="s">
        <v>68</v>
      </c>
      <c r="C71" s="30" t="s">
        <v>27</v>
      </c>
      <c r="D71" s="33">
        <v>12</v>
      </c>
      <c r="E71" s="34">
        <v>100</v>
      </c>
      <c r="F71" s="35">
        <f>E71*D71</f>
        <v>1200</v>
      </c>
      <c r="G71" s="39">
        <f>F71/4</f>
        <v>300</v>
      </c>
      <c r="H71" s="34">
        <f>F71/4</f>
        <v>300</v>
      </c>
      <c r="I71" s="34">
        <f>F71/4</f>
        <v>300</v>
      </c>
      <c r="J71" s="35">
        <f>F71/4</f>
        <v>300</v>
      </c>
    </row>
    <row r="72" spans="1:10" ht="12.75">
      <c r="A72" s="57">
        <v>4.17</v>
      </c>
      <c r="B72" s="32" t="s">
        <v>69</v>
      </c>
      <c r="C72" s="30" t="s">
        <v>27</v>
      </c>
      <c r="D72" s="33">
        <v>12</v>
      </c>
      <c r="E72" s="34">
        <v>150</v>
      </c>
      <c r="F72" s="35">
        <f>E72*D72</f>
        <v>1800</v>
      </c>
      <c r="G72" s="39">
        <f>F72/4</f>
        <v>450</v>
      </c>
      <c r="H72" s="34">
        <f>F72/4</f>
        <v>450</v>
      </c>
      <c r="I72" s="34">
        <f>F72/4</f>
        <v>450</v>
      </c>
      <c r="J72" s="35">
        <f>F72/4</f>
        <v>450</v>
      </c>
    </row>
    <row r="73" spans="1:10" ht="12.75">
      <c r="A73" s="57">
        <v>4.18</v>
      </c>
      <c r="B73" s="32" t="s">
        <v>70</v>
      </c>
      <c r="C73" s="30" t="s">
        <v>57</v>
      </c>
      <c r="D73" s="33">
        <v>1</v>
      </c>
      <c r="E73" s="34">
        <v>300</v>
      </c>
      <c r="F73" s="35">
        <f>E73*D73</f>
        <v>300</v>
      </c>
      <c r="G73" s="39">
        <f>F73/4</f>
        <v>75</v>
      </c>
      <c r="H73" s="34">
        <f>F73/4</f>
        <v>75</v>
      </c>
      <c r="I73" s="34">
        <f>F73/4</f>
        <v>75</v>
      </c>
      <c r="J73" s="35">
        <f>F73/4</f>
        <v>75</v>
      </c>
    </row>
    <row r="74" spans="1:10" ht="12.75">
      <c r="A74" s="57">
        <v>4.19</v>
      </c>
      <c r="B74" s="32" t="s">
        <v>71</v>
      </c>
      <c r="C74" s="30" t="s">
        <v>27</v>
      </c>
      <c r="D74" s="33">
        <v>12</v>
      </c>
      <c r="E74" s="34">
        <v>100</v>
      </c>
      <c r="F74" s="35">
        <f>E74*D74</f>
        <v>1200</v>
      </c>
      <c r="G74" s="39">
        <f>F74/4</f>
        <v>300</v>
      </c>
      <c r="H74" s="34">
        <f>F74/4</f>
        <v>300</v>
      </c>
      <c r="I74" s="34">
        <f>F74/4</f>
        <v>300</v>
      </c>
      <c r="J74" s="35">
        <f>F74/4</f>
        <v>300</v>
      </c>
    </row>
    <row r="75" spans="1:10" ht="12.75">
      <c r="A75" s="57">
        <v>4.2</v>
      </c>
      <c r="B75" s="32" t="s">
        <v>72</v>
      </c>
      <c r="C75" s="30" t="s">
        <v>27</v>
      </c>
      <c r="D75" s="33">
        <v>24</v>
      </c>
      <c r="E75" s="34">
        <v>400</v>
      </c>
      <c r="F75" s="35">
        <f>E75*D75</f>
        <v>9600</v>
      </c>
      <c r="G75" s="39">
        <f>F75/4</f>
        <v>2400</v>
      </c>
      <c r="H75" s="34">
        <f>F75/4</f>
        <v>2400</v>
      </c>
      <c r="I75" s="34">
        <f>F75/4</f>
        <v>2400</v>
      </c>
      <c r="J75" s="35">
        <f>F75/4</f>
        <v>2400</v>
      </c>
    </row>
    <row r="76" spans="1:10" ht="12.75">
      <c r="A76" s="57">
        <v>4.21</v>
      </c>
      <c r="B76" s="32" t="s">
        <v>73</v>
      </c>
      <c r="C76" s="30" t="s">
        <v>27</v>
      </c>
      <c r="D76" s="33">
        <v>12</v>
      </c>
      <c r="E76" s="34">
        <v>60</v>
      </c>
      <c r="F76" s="35">
        <f>E76*D76</f>
        <v>720</v>
      </c>
      <c r="G76" s="39">
        <f>F76/4</f>
        <v>180</v>
      </c>
      <c r="H76" s="34">
        <f>F76/4</f>
        <v>180</v>
      </c>
      <c r="I76" s="34">
        <f>F76/4</f>
        <v>180</v>
      </c>
      <c r="J76" s="35">
        <f>F76/4</f>
        <v>180</v>
      </c>
    </row>
    <row r="77" spans="1:10" ht="12.75">
      <c r="A77" s="57"/>
      <c r="B77" s="32"/>
      <c r="C77" s="30"/>
      <c r="D77" s="33"/>
      <c r="E77" s="34"/>
      <c r="F77" s="35">
        <f>E77*D77</f>
        <v>0</v>
      </c>
      <c r="G77" s="30"/>
      <c r="H77" s="31"/>
      <c r="I77" s="31"/>
      <c r="J77" s="32"/>
    </row>
    <row r="78" spans="1:10" ht="12.75">
      <c r="A78" s="38"/>
      <c r="B78" s="32"/>
      <c r="C78" s="30"/>
      <c r="D78" s="33"/>
      <c r="E78" s="34"/>
      <c r="F78" s="35"/>
      <c r="G78" s="30"/>
      <c r="H78" s="31"/>
      <c r="I78" s="31"/>
      <c r="J78" s="32"/>
    </row>
    <row r="79" spans="1:10" ht="12.75">
      <c r="A79" s="44"/>
      <c r="B79" s="45" t="s">
        <v>74</v>
      </c>
      <c r="C79" s="54"/>
      <c r="D79" s="55"/>
      <c r="E79" s="56"/>
      <c r="F79" s="49">
        <f>SUM(F65:F78)</f>
        <v>30540</v>
      </c>
      <c r="G79" s="50">
        <f>SUM(G65:G76)</f>
        <v>7635</v>
      </c>
      <c r="H79" s="51">
        <f>SUM(H65:H76)</f>
        <v>7635</v>
      </c>
      <c r="I79" s="51">
        <f>SUM(I65:I76)</f>
        <v>7635</v>
      </c>
      <c r="J79" s="52">
        <f>SUM(J65:J76)</f>
        <v>7635</v>
      </c>
    </row>
    <row r="80" spans="1:10" ht="12.75">
      <c r="A80" s="38"/>
      <c r="B80" s="32"/>
      <c r="C80" s="30"/>
      <c r="D80" s="33"/>
      <c r="E80" s="34"/>
      <c r="F80" s="35"/>
      <c r="G80" s="30"/>
      <c r="H80" s="31"/>
      <c r="I80" s="31"/>
      <c r="J80" s="32"/>
    </row>
    <row r="81" spans="1:10" ht="12.75">
      <c r="A81" s="38"/>
      <c r="B81" s="32"/>
      <c r="C81" s="30"/>
      <c r="D81" s="33"/>
      <c r="E81" s="34"/>
      <c r="F81" s="35"/>
      <c r="G81" s="30"/>
      <c r="H81" s="31"/>
      <c r="I81" s="31"/>
      <c r="J81" s="32"/>
    </row>
    <row r="82" spans="1:10" ht="12.75">
      <c r="A82" s="36">
        <v>5</v>
      </c>
      <c r="B82" s="37" t="s">
        <v>75</v>
      </c>
      <c r="C82" s="30"/>
      <c r="D82" s="33">
        <v>0</v>
      </c>
      <c r="E82" s="34">
        <v>0</v>
      </c>
      <c r="F82" s="35">
        <v>0</v>
      </c>
      <c r="G82" s="30"/>
      <c r="H82" s="31"/>
      <c r="I82" s="31"/>
      <c r="J82" s="32"/>
    </row>
    <row r="83" spans="1:10" ht="12.75">
      <c r="A83" s="38">
        <v>5.1</v>
      </c>
      <c r="B83" s="32" t="s">
        <v>76</v>
      </c>
      <c r="C83" s="30" t="s">
        <v>27</v>
      </c>
      <c r="D83" s="53">
        <v>12</v>
      </c>
      <c r="E83" s="58">
        <v>200</v>
      </c>
      <c r="F83" s="35">
        <f>D83*E83</f>
        <v>2400</v>
      </c>
      <c r="G83" s="39">
        <f>F83/2</f>
        <v>1200</v>
      </c>
      <c r="H83" s="31"/>
      <c r="I83" s="34">
        <f>F83/2</f>
        <v>1200</v>
      </c>
      <c r="J83" s="32"/>
    </row>
    <row r="84" spans="1:10" ht="12.75">
      <c r="A84" s="38">
        <v>5.11</v>
      </c>
      <c r="B84" s="32" t="s">
        <v>77</v>
      </c>
      <c r="C84" s="30" t="s">
        <v>27</v>
      </c>
      <c r="D84" s="53">
        <v>12</v>
      </c>
      <c r="E84" s="58">
        <v>100</v>
      </c>
      <c r="F84" s="35">
        <f>D84*E84</f>
        <v>1200</v>
      </c>
      <c r="G84" s="39">
        <f>F84/4</f>
        <v>300</v>
      </c>
      <c r="H84" s="34">
        <f>F84/4</f>
        <v>300</v>
      </c>
      <c r="I84" s="34">
        <f>F84/4</f>
        <v>300</v>
      </c>
      <c r="J84" s="35">
        <f>F84/4</f>
        <v>300</v>
      </c>
    </row>
    <row r="85" spans="1:10" ht="12.75">
      <c r="A85" s="38">
        <v>5.12</v>
      </c>
      <c r="B85" s="32" t="s">
        <v>78</v>
      </c>
      <c r="C85" s="30" t="s">
        <v>79</v>
      </c>
      <c r="D85" s="53">
        <v>400</v>
      </c>
      <c r="E85" s="34">
        <v>20</v>
      </c>
      <c r="F85" s="35">
        <f>D85*E85</f>
        <v>8000</v>
      </c>
      <c r="G85" s="39">
        <f>F85/2</f>
        <v>4000</v>
      </c>
      <c r="H85" s="31"/>
      <c r="I85" s="34">
        <f>F85/2</f>
        <v>4000</v>
      </c>
      <c r="J85" s="32"/>
    </row>
    <row r="86" spans="1:10" ht="12.75">
      <c r="A86" s="38"/>
      <c r="B86" s="32"/>
      <c r="C86" s="30"/>
      <c r="D86" s="33"/>
      <c r="E86" s="34"/>
      <c r="F86" s="35"/>
      <c r="G86" s="30"/>
      <c r="H86" s="31"/>
      <c r="I86" s="31"/>
      <c r="J86" s="32"/>
    </row>
    <row r="87" spans="1:10" ht="12.75">
      <c r="A87" s="38"/>
      <c r="B87" s="32"/>
      <c r="C87" s="30"/>
      <c r="D87" s="33"/>
      <c r="E87" s="34"/>
      <c r="F87" s="35"/>
      <c r="G87" s="30"/>
      <c r="H87" s="31"/>
      <c r="I87" s="31"/>
      <c r="J87" s="32"/>
    </row>
    <row r="88" spans="1:10" ht="12.75">
      <c r="A88" s="44"/>
      <c r="B88" s="45" t="s">
        <v>80</v>
      </c>
      <c r="C88" s="46"/>
      <c r="D88" s="47">
        <v>0</v>
      </c>
      <c r="E88" s="48">
        <v>0</v>
      </c>
      <c r="F88" s="49">
        <f>SUM(F83:F85)</f>
        <v>11600</v>
      </c>
      <c r="G88" s="50">
        <f>SUM(G83:G85)</f>
        <v>5500</v>
      </c>
      <c r="H88" s="51">
        <f>SUM(H83:H85)</f>
        <v>300</v>
      </c>
      <c r="I88" s="51">
        <f>SUM(I83:I85)</f>
        <v>5500</v>
      </c>
      <c r="J88" s="52">
        <f>SUM(J83:J85)</f>
        <v>300</v>
      </c>
    </row>
    <row r="89" spans="1:10" ht="12.75">
      <c r="A89" s="38"/>
      <c r="B89" s="32"/>
      <c r="C89" s="30"/>
      <c r="D89" s="33"/>
      <c r="E89" s="34"/>
      <c r="F89" s="35"/>
      <c r="G89" s="30"/>
      <c r="H89" s="31"/>
      <c r="I89" s="31"/>
      <c r="J89" s="32"/>
    </row>
    <row r="90" spans="1:10" ht="12.75">
      <c r="A90" s="38"/>
      <c r="B90" s="32"/>
      <c r="C90" s="30"/>
      <c r="D90" s="33"/>
      <c r="E90" s="34"/>
      <c r="F90" s="35"/>
      <c r="G90" s="30"/>
      <c r="H90" s="31"/>
      <c r="I90" s="31"/>
      <c r="J90" s="32"/>
    </row>
    <row r="91" spans="1:10" ht="12.75">
      <c r="A91" s="59">
        <v>6</v>
      </c>
      <c r="B91" s="37" t="s">
        <v>81</v>
      </c>
      <c r="C91" s="30"/>
      <c r="D91" s="33"/>
      <c r="E91" s="34"/>
      <c r="F91" s="35"/>
      <c r="G91" s="30"/>
      <c r="H91" s="31"/>
      <c r="I91" s="31"/>
      <c r="J91" s="32"/>
    </row>
    <row r="92" spans="1:10" ht="12.75">
      <c r="A92" s="38">
        <v>6.1</v>
      </c>
      <c r="B92" s="32" t="s">
        <v>82</v>
      </c>
      <c r="C92" s="30" t="s">
        <v>83</v>
      </c>
      <c r="D92" s="33">
        <v>2</v>
      </c>
      <c r="E92" s="34">
        <v>350</v>
      </c>
      <c r="F92" s="35">
        <f>D92*E92</f>
        <v>700</v>
      </c>
      <c r="G92" s="39">
        <f>F92/2</f>
        <v>350</v>
      </c>
      <c r="H92" s="34">
        <f>H90</f>
        <v>0</v>
      </c>
      <c r="I92" s="34">
        <f>F92/2</f>
        <v>350</v>
      </c>
      <c r="J92" s="35">
        <f>J90</f>
        <v>0</v>
      </c>
    </row>
    <row r="93" spans="1:10" ht="12.75">
      <c r="A93" s="38"/>
      <c r="B93" s="32"/>
      <c r="C93" s="30"/>
      <c r="D93" s="33"/>
      <c r="E93" s="34"/>
      <c r="F93" s="35"/>
      <c r="G93" s="30"/>
      <c r="H93" s="34"/>
      <c r="I93" s="31"/>
      <c r="J93" s="35"/>
    </row>
    <row r="94" spans="1:10" ht="12.75">
      <c r="A94" s="44"/>
      <c r="B94" s="45" t="s">
        <v>84</v>
      </c>
      <c r="C94" s="54"/>
      <c r="D94" s="55"/>
      <c r="E94" s="56"/>
      <c r="F94" s="49">
        <f>SUM(F92:F93)</f>
        <v>700</v>
      </c>
      <c r="G94" s="50">
        <f>G92</f>
        <v>350</v>
      </c>
      <c r="H94" s="51">
        <f>H92</f>
        <v>0</v>
      </c>
      <c r="I94" s="51">
        <f>I92</f>
        <v>350</v>
      </c>
      <c r="J94" s="52">
        <f>J92</f>
        <v>0</v>
      </c>
    </row>
    <row r="95" spans="1:10" ht="12.75">
      <c r="A95" s="38"/>
      <c r="B95" s="32"/>
      <c r="C95" s="30"/>
      <c r="D95" s="33"/>
      <c r="E95" s="34"/>
      <c r="F95" s="35"/>
      <c r="G95" s="30"/>
      <c r="H95" s="31"/>
      <c r="I95" s="31"/>
      <c r="J95" s="32"/>
    </row>
    <row r="96" spans="1:10" ht="12.75">
      <c r="A96" s="38"/>
      <c r="B96" s="32"/>
      <c r="C96" s="30"/>
      <c r="D96" s="33"/>
      <c r="E96" s="34"/>
      <c r="F96" s="35"/>
      <c r="G96" s="30"/>
      <c r="H96" s="31"/>
      <c r="I96" s="31"/>
      <c r="J96" s="32"/>
    </row>
    <row r="97" spans="1:10" ht="12.75">
      <c r="A97" s="36">
        <v>7</v>
      </c>
      <c r="B97" s="37" t="s">
        <v>85</v>
      </c>
      <c r="C97" s="30"/>
      <c r="D97" s="33"/>
      <c r="E97" s="34"/>
      <c r="F97" s="35"/>
      <c r="G97" s="30"/>
      <c r="H97" s="31"/>
      <c r="I97" s="31"/>
      <c r="J97" s="32"/>
    </row>
    <row r="98" spans="1:10" ht="12.75">
      <c r="A98" s="38">
        <v>7.1</v>
      </c>
      <c r="B98" s="32" t="s">
        <v>86</v>
      </c>
      <c r="C98" s="30" t="s">
        <v>57</v>
      </c>
      <c r="D98" s="33">
        <v>1</v>
      </c>
      <c r="E98" s="34">
        <v>5000</v>
      </c>
      <c r="F98" s="35">
        <f>D98*E98</f>
        <v>5000</v>
      </c>
      <c r="G98" s="39">
        <f>F98</f>
        <v>5000</v>
      </c>
      <c r="H98" s="31"/>
      <c r="I98" s="31"/>
      <c r="J98" s="32"/>
    </row>
    <row r="99" spans="1:10" ht="12.75">
      <c r="A99" s="38">
        <v>7.11</v>
      </c>
      <c r="B99" s="32" t="s">
        <v>87</v>
      </c>
      <c r="C99" s="30" t="s">
        <v>57</v>
      </c>
      <c r="D99" s="33">
        <v>1</v>
      </c>
      <c r="E99" s="34">
        <v>15000</v>
      </c>
      <c r="F99" s="35">
        <f>D99*E99</f>
        <v>15000</v>
      </c>
      <c r="G99" s="30"/>
      <c r="H99" s="34">
        <v>7000</v>
      </c>
      <c r="I99" s="34">
        <v>7000</v>
      </c>
      <c r="J99" s="35">
        <v>1000</v>
      </c>
    </row>
    <row r="100" spans="1:10" ht="12.75">
      <c r="A100" s="38">
        <v>7.12</v>
      </c>
      <c r="B100" s="32" t="s">
        <v>88</v>
      </c>
      <c r="C100" s="30" t="s">
        <v>57</v>
      </c>
      <c r="D100" s="33">
        <v>1</v>
      </c>
      <c r="E100" s="34">
        <v>1500</v>
      </c>
      <c r="F100" s="35">
        <f>D100*E100</f>
        <v>1500</v>
      </c>
      <c r="G100" s="39">
        <f>F100</f>
        <v>1500</v>
      </c>
      <c r="H100" s="31"/>
      <c r="I100" s="31"/>
      <c r="J100" s="32"/>
    </row>
    <row r="101" spans="1:10" ht="12.75">
      <c r="A101" s="38">
        <v>7.13</v>
      </c>
      <c r="B101" s="32" t="s">
        <v>89</v>
      </c>
      <c r="C101" s="30" t="s">
        <v>57</v>
      </c>
      <c r="D101" s="33">
        <v>1</v>
      </c>
      <c r="E101" s="34">
        <v>1500</v>
      </c>
      <c r="F101" s="35">
        <f>E101*D101</f>
        <v>1500</v>
      </c>
      <c r="G101" s="39">
        <f>F101</f>
        <v>1500</v>
      </c>
      <c r="H101" s="31"/>
      <c r="I101" s="31"/>
      <c r="J101" s="32"/>
    </row>
    <row r="102" spans="1:10" ht="12.75">
      <c r="A102" s="38">
        <v>7.14</v>
      </c>
      <c r="B102" s="32" t="s">
        <v>90</v>
      </c>
      <c r="C102" s="30" t="s">
        <v>57</v>
      </c>
      <c r="D102" s="33">
        <v>1</v>
      </c>
      <c r="E102" s="34">
        <v>4000</v>
      </c>
      <c r="F102" s="35">
        <f>E102*D102</f>
        <v>4000</v>
      </c>
      <c r="G102" s="39">
        <f>F102/4</f>
        <v>1000</v>
      </c>
      <c r="H102" s="34">
        <f>F102/4</f>
        <v>1000</v>
      </c>
      <c r="I102" s="34">
        <f>F102/4</f>
        <v>1000</v>
      </c>
      <c r="J102" s="35">
        <f>F102/4</f>
        <v>1000</v>
      </c>
    </row>
    <row r="103" spans="1:10" ht="12.75">
      <c r="A103" s="38"/>
      <c r="B103" s="32"/>
      <c r="C103" s="30"/>
      <c r="D103" s="33"/>
      <c r="E103" s="34"/>
      <c r="F103" s="35"/>
      <c r="G103" s="30"/>
      <c r="H103" s="31"/>
      <c r="I103" s="31"/>
      <c r="J103" s="32"/>
    </row>
    <row r="104" spans="1:10" ht="12.75">
      <c r="A104" s="38"/>
      <c r="B104" s="37" t="s">
        <v>91</v>
      </c>
      <c r="C104" s="30"/>
      <c r="D104" s="33"/>
      <c r="E104" s="34"/>
      <c r="F104" s="35"/>
      <c r="G104" s="30"/>
      <c r="H104" s="31"/>
      <c r="I104" s="31"/>
      <c r="J104" s="32"/>
    </row>
    <row r="105" spans="1:10" ht="12.75">
      <c r="A105" s="38">
        <v>7.15</v>
      </c>
      <c r="B105" s="32" t="s">
        <v>92</v>
      </c>
      <c r="C105" s="30" t="s">
        <v>93</v>
      </c>
      <c r="D105" s="33">
        <v>12</v>
      </c>
      <c r="E105" s="34">
        <v>300</v>
      </c>
      <c r="F105" s="35">
        <f>D105*E105</f>
        <v>3600</v>
      </c>
      <c r="G105" s="39">
        <f>F105/2</f>
        <v>1800</v>
      </c>
      <c r="H105" s="34">
        <f>F105/2</f>
        <v>1800</v>
      </c>
      <c r="I105" s="31"/>
      <c r="J105" s="32"/>
    </row>
    <row r="106" spans="1:10" ht="12.75">
      <c r="A106" s="38">
        <v>7.16</v>
      </c>
      <c r="B106" s="32" t="s">
        <v>94</v>
      </c>
      <c r="C106" s="30" t="s">
        <v>95</v>
      </c>
      <c r="D106" s="33">
        <v>20</v>
      </c>
      <c r="E106" s="34">
        <v>100</v>
      </c>
      <c r="F106" s="35">
        <f>D106*E106</f>
        <v>2000</v>
      </c>
      <c r="G106" s="39">
        <f>F106</f>
        <v>2000</v>
      </c>
      <c r="H106" s="31"/>
      <c r="I106" s="31">
        <v>0</v>
      </c>
      <c r="J106" s="32"/>
    </row>
    <row r="107" spans="1:10" ht="12.75">
      <c r="A107" s="38">
        <v>7.17</v>
      </c>
      <c r="B107" s="32" t="s">
        <v>96</v>
      </c>
      <c r="C107" s="30" t="s">
        <v>93</v>
      </c>
      <c r="D107" s="33">
        <v>8</v>
      </c>
      <c r="E107" s="34">
        <v>300</v>
      </c>
      <c r="F107" s="35">
        <f>D107*E107</f>
        <v>2400</v>
      </c>
      <c r="G107" s="39">
        <f>F107/2</f>
        <v>1200</v>
      </c>
      <c r="H107" s="34">
        <f>F107/2</f>
        <v>1200</v>
      </c>
      <c r="I107" s="31">
        <v>0</v>
      </c>
      <c r="J107" s="32"/>
    </row>
    <row r="108" spans="1:10" ht="12.75">
      <c r="A108" s="38">
        <v>7.18</v>
      </c>
      <c r="B108" s="32" t="s">
        <v>97</v>
      </c>
      <c r="C108" s="30" t="s">
        <v>98</v>
      </c>
      <c r="D108" s="33">
        <v>1</v>
      </c>
      <c r="E108" s="34">
        <v>500</v>
      </c>
      <c r="F108" s="35">
        <f>D108*E108</f>
        <v>500</v>
      </c>
      <c r="G108" s="39">
        <f>F108/2</f>
        <v>250</v>
      </c>
      <c r="H108" s="34">
        <f>F108/2</f>
        <v>250</v>
      </c>
      <c r="I108" s="31"/>
      <c r="J108" s="32"/>
    </row>
    <row r="109" spans="1:10" ht="12.75">
      <c r="A109" s="38"/>
      <c r="B109" s="32"/>
      <c r="C109" s="30"/>
      <c r="D109" s="33"/>
      <c r="E109" s="60"/>
      <c r="F109" s="61">
        <f>D109*E109</f>
        <v>0</v>
      </c>
      <c r="G109" s="30"/>
      <c r="H109" s="31"/>
      <c r="I109" s="31"/>
      <c r="J109" s="32"/>
    </row>
    <row r="110" spans="1:10" ht="12.75">
      <c r="A110" s="38"/>
      <c r="B110" s="32"/>
      <c r="C110" s="30"/>
      <c r="D110" s="33"/>
      <c r="E110" s="34"/>
      <c r="F110" s="35"/>
      <c r="G110" s="30"/>
      <c r="H110" s="31"/>
      <c r="I110" s="31"/>
      <c r="J110" s="32"/>
    </row>
    <row r="111" spans="1:10" ht="12.75">
      <c r="A111" s="54"/>
      <c r="B111" s="45" t="s">
        <v>99</v>
      </c>
      <c r="C111" s="54"/>
      <c r="D111" s="55"/>
      <c r="E111" s="56"/>
      <c r="F111" s="49">
        <f>SUM(F98:F110)</f>
        <v>35500</v>
      </c>
      <c r="G111" s="50">
        <f>SUM(G98:G108)</f>
        <v>14250</v>
      </c>
      <c r="H111" s="62">
        <f>SUM(H99:H108)</f>
        <v>11250</v>
      </c>
      <c r="I111" s="62">
        <f>SUM(I99:I108)</f>
        <v>8000</v>
      </c>
      <c r="J111" s="63">
        <f>SUM(J99:J108)</f>
        <v>2000</v>
      </c>
    </row>
    <row r="112" spans="1:10" ht="12.75">
      <c r="A112" s="30"/>
      <c r="B112" s="32"/>
      <c r="C112" s="30"/>
      <c r="D112" s="33"/>
      <c r="E112" s="34"/>
      <c r="F112" s="35"/>
      <c r="G112" s="30"/>
      <c r="H112" s="31"/>
      <c r="I112" s="31"/>
      <c r="J112" s="32"/>
    </row>
    <row r="113" spans="1:10" ht="12.75">
      <c r="A113" s="30"/>
      <c r="B113" s="32"/>
      <c r="C113" s="30"/>
      <c r="D113" s="33"/>
      <c r="E113" s="34"/>
      <c r="F113" s="35"/>
      <c r="G113" s="30"/>
      <c r="H113" s="31"/>
      <c r="I113" s="31"/>
      <c r="J113" s="32"/>
    </row>
    <row r="114" spans="1:10" ht="12.75">
      <c r="A114" s="30"/>
      <c r="B114" s="32"/>
      <c r="C114" s="30"/>
      <c r="D114" s="33"/>
      <c r="E114" s="34"/>
      <c r="F114" s="35"/>
      <c r="G114" s="30"/>
      <c r="H114" s="31"/>
      <c r="I114" s="31"/>
      <c r="J114" s="32"/>
    </row>
    <row r="115" spans="1:10" ht="12.75">
      <c r="A115" s="30"/>
      <c r="B115" s="26" t="s">
        <v>100</v>
      </c>
      <c r="C115" s="30"/>
      <c r="D115" s="33"/>
      <c r="E115" s="34"/>
      <c r="F115" s="64">
        <f>F111+F94+F79+F61+F49+F40+F88</f>
        <v>168640</v>
      </c>
      <c r="G115" s="65">
        <f>G111+G94+G88+G79+G61+G49+G40</f>
        <v>53670</v>
      </c>
      <c r="H115" s="65">
        <f>H111+H94+H88+H79+H61+H49+H40</f>
        <v>40640</v>
      </c>
      <c r="I115" s="65">
        <f>I111+I94+I88+I79+I61+I49+I40</f>
        <v>42940</v>
      </c>
      <c r="J115" s="41">
        <f>J111+J94+J88+J79+J61+J49+J40</f>
        <v>31390</v>
      </c>
    </row>
    <row r="116" spans="1:10" ht="12.75">
      <c r="A116" s="30"/>
      <c r="B116" s="32"/>
      <c r="C116" s="30"/>
      <c r="D116" s="33"/>
      <c r="E116" s="34"/>
      <c r="F116" s="35"/>
      <c r="G116" s="30"/>
      <c r="H116" s="31"/>
      <c r="I116" s="31"/>
      <c r="J116" s="32"/>
    </row>
    <row r="117" spans="1:10" ht="12.75">
      <c r="A117" s="30"/>
      <c r="B117" s="37" t="s">
        <v>101</v>
      </c>
      <c r="C117" s="30"/>
      <c r="D117" s="33"/>
      <c r="E117" s="34"/>
      <c r="F117" s="40">
        <f>(F115*0.05)</f>
        <v>8432</v>
      </c>
      <c r="G117" s="30"/>
      <c r="H117" s="66">
        <v>2000</v>
      </c>
      <c r="I117" s="66">
        <v>3000</v>
      </c>
      <c r="J117" s="43">
        <f>F117-H117-I117</f>
        <v>3432</v>
      </c>
    </row>
    <row r="118" spans="1:10" ht="12.75">
      <c r="A118" s="30"/>
      <c r="B118" s="32"/>
      <c r="C118" s="30"/>
      <c r="D118" s="33"/>
      <c r="E118" s="34"/>
      <c r="F118" s="35"/>
      <c r="G118" s="30"/>
      <c r="H118" s="31"/>
      <c r="I118" s="31"/>
      <c r="J118" s="32"/>
    </row>
    <row r="119" spans="1:10" ht="16.5">
      <c r="A119" s="67"/>
      <c r="B119" s="68" t="s">
        <v>102</v>
      </c>
      <c r="C119" s="67"/>
      <c r="D119" s="69"/>
      <c r="E119" s="70"/>
      <c r="F119" s="71">
        <f>F117+F115</f>
        <v>177072</v>
      </c>
      <c r="G119" s="72">
        <f>G115</f>
        <v>53670</v>
      </c>
      <c r="H119" s="73">
        <f>H115+H117</f>
        <v>42640</v>
      </c>
      <c r="I119" s="73">
        <f>I117+I115</f>
        <v>45940</v>
      </c>
      <c r="J119" s="74">
        <f>J117+J115</f>
        <v>34822</v>
      </c>
    </row>
    <row r="120" spans="1:10" ht="13.5" customHeight="1">
      <c r="A120" s="75"/>
      <c r="B120" s="76"/>
      <c r="C120" s="75"/>
      <c r="D120" s="77"/>
      <c r="E120" s="78"/>
      <c r="F120" s="79"/>
      <c r="G120" s="75"/>
      <c r="H120" s="75"/>
      <c r="I120" s="75"/>
      <c r="J120" s="75"/>
    </row>
    <row r="121" spans="1:10" ht="18">
      <c r="A121" s="80" t="s">
        <v>103</v>
      </c>
      <c r="B121" s="3"/>
      <c r="C121" s="3"/>
      <c r="D121" s="4"/>
      <c r="E121" s="5"/>
      <c r="F121" s="5"/>
      <c r="G121" s="3"/>
      <c r="H121" s="3"/>
      <c r="I121" s="3"/>
      <c r="J121" s="3"/>
    </row>
    <row r="122" spans="1:10" ht="12.75">
      <c r="A122" s="6"/>
      <c r="B122" s="3"/>
      <c r="C122" s="3"/>
      <c r="D122" s="4"/>
      <c r="E122" s="5"/>
      <c r="F122" s="5"/>
      <c r="G122" s="3"/>
      <c r="H122" s="3"/>
      <c r="I122" s="3"/>
      <c r="J122" s="3"/>
    </row>
    <row r="123" spans="1:10" ht="12.75">
      <c r="A123" s="3"/>
      <c r="B123" s="6"/>
      <c r="C123" s="3"/>
      <c r="D123" s="4"/>
      <c r="E123" s="5"/>
      <c r="F123" s="8"/>
      <c r="G123" s="3"/>
      <c r="H123" s="3"/>
      <c r="I123" s="3"/>
      <c r="J123" s="3"/>
    </row>
    <row r="124" spans="1:10" ht="12.75">
      <c r="A124" s="6" t="s">
        <v>104</v>
      </c>
      <c r="B124" s="3"/>
      <c r="C124" s="5"/>
      <c r="D124" s="4"/>
      <c r="E124" s="5"/>
      <c r="F124" s="5"/>
      <c r="G124" s="3"/>
      <c r="H124" s="3"/>
      <c r="I124" s="3"/>
      <c r="J124" s="3"/>
    </row>
    <row r="125" spans="1:10" ht="12.75">
      <c r="A125" s="6" t="s">
        <v>105</v>
      </c>
      <c r="B125" s="3"/>
      <c r="C125" s="5"/>
      <c r="D125" s="4"/>
      <c r="E125" s="5"/>
      <c r="F125" s="5"/>
      <c r="G125" s="3"/>
      <c r="H125" s="3"/>
      <c r="I125" s="3"/>
      <c r="J125" s="3"/>
    </row>
    <row r="126" spans="1:10" ht="12.75">
      <c r="A126" s="81"/>
      <c r="B126" s="3"/>
      <c r="C126" s="5"/>
      <c r="D126" s="4"/>
      <c r="E126" s="5"/>
      <c r="F126" s="5"/>
      <c r="G126" s="3"/>
      <c r="H126" s="3"/>
      <c r="I126" s="3"/>
      <c r="J126" s="3"/>
    </row>
    <row r="127" spans="1:10" ht="12.75">
      <c r="A127" s="3" t="s">
        <v>106</v>
      </c>
      <c r="B127" s="3"/>
      <c r="C127" s="5"/>
      <c r="D127" s="4"/>
      <c r="E127" s="5"/>
      <c r="F127" s="5"/>
      <c r="G127" s="3"/>
      <c r="H127" s="3"/>
      <c r="I127" s="3"/>
      <c r="J127" s="3"/>
    </row>
    <row r="128" spans="1:10" ht="12.75">
      <c r="A128" s="3" t="s">
        <v>107</v>
      </c>
      <c r="B128" s="3"/>
      <c r="C128" s="5"/>
      <c r="D128" s="4"/>
      <c r="E128" s="5"/>
      <c r="F128" s="5"/>
      <c r="G128" s="3"/>
      <c r="H128" s="3"/>
      <c r="I128" s="3"/>
      <c r="J128" s="3"/>
    </row>
    <row r="129" spans="1:10" ht="12.75">
      <c r="A129" s="3" t="s">
        <v>108</v>
      </c>
      <c r="B129" s="3"/>
      <c r="C129" s="3"/>
      <c r="D129" s="4"/>
      <c r="E129" s="5"/>
      <c r="F129" s="5"/>
      <c r="G129" s="3"/>
      <c r="H129" s="3"/>
      <c r="I129" s="3"/>
      <c r="J129" s="3"/>
    </row>
    <row r="130" spans="1:10" ht="12.75" customHeight="1">
      <c r="A130" s="3" t="s">
        <v>109</v>
      </c>
      <c r="B130" s="81"/>
      <c r="C130" s="3"/>
      <c r="D130" s="82"/>
      <c r="E130" s="3"/>
      <c r="F130" s="3"/>
      <c r="G130" s="3"/>
      <c r="H130" s="3"/>
      <c r="I130" s="3"/>
      <c r="J130" s="3"/>
    </row>
    <row r="131" spans="1:10" ht="12.75">
      <c r="A131" s="6"/>
      <c r="B131" s="3"/>
      <c r="C131" s="3"/>
      <c r="D131" s="4"/>
      <c r="E131" s="5"/>
      <c r="F131" s="5"/>
      <c r="G131" s="3"/>
      <c r="H131" s="3"/>
      <c r="I131" s="3"/>
      <c r="J131" s="3"/>
    </row>
    <row r="132" spans="1:10" ht="12.75">
      <c r="A132" s="6" t="s">
        <v>110</v>
      </c>
      <c r="B132" s="3"/>
      <c r="C132" s="3"/>
      <c r="D132" s="4"/>
      <c r="E132" s="5"/>
      <c r="F132" s="5"/>
      <c r="G132" s="3"/>
      <c r="H132" s="3"/>
      <c r="I132" s="3"/>
      <c r="J132" s="3"/>
    </row>
    <row r="133" spans="1:10" ht="12.75">
      <c r="A133" s="3" t="s">
        <v>111</v>
      </c>
      <c r="B133" s="3"/>
      <c r="C133" s="3"/>
      <c r="D133" s="4"/>
      <c r="E133" s="5"/>
      <c r="F133" s="5"/>
      <c r="G133" s="3"/>
      <c r="H133" s="3"/>
      <c r="I133" s="3"/>
      <c r="J133" s="3"/>
    </row>
    <row r="134" spans="1:10" ht="12.75">
      <c r="A134" s="3" t="s">
        <v>112</v>
      </c>
      <c r="B134" s="3"/>
      <c r="C134" s="3"/>
      <c r="D134" s="4"/>
      <c r="E134" s="5"/>
      <c r="F134" s="5"/>
      <c r="G134" s="3"/>
      <c r="H134" s="3"/>
      <c r="I134" s="3"/>
      <c r="J134" s="3"/>
    </row>
    <row r="135" spans="1:10" ht="12.75">
      <c r="A135" s="3" t="s">
        <v>113</v>
      </c>
      <c r="B135" s="3"/>
      <c r="C135" s="3"/>
      <c r="D135" s="4"/>
      <c r="E135" s="5"/>
      <c r="F135" s="5"/>
      <c r="G135" s="3"/>
      <c r="H135" s="3"/>
      <c r="I135" s="3"/>
      <c r="J135" s="3"/>
    </row>
    <row r="136" spans="1:10" ht="12.75">
      <c r="A136" s="3"/>
      <c r="B136" s="3"/>
      <c r="C136" s="3"/>
      <c r="D136" s="4"/>
      <c r="E136" s="5"/>
      <c r="F136" s="5"/>
      <c r="G136" s="3"/>
      <c r="H136" s="3"/>
      <c r="I136" s="3"/>
      <c r="J136" s="3"/>
    </row>
    <row r="137" spans="1:10" ht="12.75">
      <c r="A137" s="6" t="s">
        <v>114</v>
      </c>
      <c r="B137" s="3"/>
      <c r="C137" s="3"/>
      <c r="D137" s="4"/>
      <c r="E137" s="5"/>
      <c r="F137" s="5"/>
      <c r="G137" s="3"/>
      <c r="H137" s="3"/>
      <c r="I137" s="3"/>
      <c r="J137" s="3"/>
    </row>
    <row r="138" spans="1:10" ht="12.75">
      <c r="A138" s="3" t="s">
        <v>115</v>
      </c>
      <c r="B138" s="3"/>
      <c r="C138" s="3"/>
      <c r="D138" s="4"/>
      <c r="E138" s="5"/>
      <c r="F138" s="5"/>
      <c r="G138" s="3"/>
      <c r="H138" s="3"/>
      <c r="I138" s="3"/>
      <c r="J138" s="3"/>
    </row>
    <row r="139" spans="1:10" ht="12.75">
      <c r="A139" s="3" t="s">
        <v>116</v>
      </c>
      <c r="B139" s="3"/>
      <c r="C139" s="3"/>
      <c r="D139" s="4"/>
      <c r="E139" s="5"/>
      <c r="F139" s="5"/>
      <c r="G139" s="3"/>
      <c r="H139" s="3"/>
      <c r="I139" s="3"/>
      <c r="J139" s="3"/>
    </row>
    <row r="140" spans="1:10" ht="12.75">
      <c r="A140" s="3" t="s">
        <v>117</v>
      </c>
      <c r="B140" s="3"/>
      <c r="C140" s="3"/>
      <c r="D140" s="4"/>
      <c r="E140" s="5"/>
      <c r="F140" s="5"/>
      <c r="G140" s="3"/>
      <c r="H140" s="3"/>
      <c r="I140" s="3"/>
      <c r="J140" s="3"/>
    </row>
    <row r="141" spans="1:10" ht="12.75">
      <c r="A141" s="3"/>
      <c r="B141" s="3"/>
      <c r="C141" s="3"/>
      <c r="D141" s="4"/>
      <c r="E141" s="5"/>
      <c r="F141" s="5"/>
      <c r="G141" s="3"/>
      <c r="H141" s="3"/>
      <c r="I141" s="3"/>
      <c r="J141" s="3"/>
    </row>
    <row r="142" spans="1:10" ht="12.75">
      <c r="A142" s="6" t="s">
        <v>118</v>
      </c>
      <c r="B142" s="3"/>
      <c r="C142" s="3"/>
      <c r="D142" s="4"/>
      <c r="E142" s="5"/>
      <c r="F142" s="5"/>
      <c r="G142" s="3"/>
      <c r="H142" s="3"/>
      <c r="I142" s="3"/>
      <c r="J142" s="3"/>
    </row>
    <row r="143" spans="1:10" ht="12.75">
      <c r="A143" s="3" t="s">
        <v>119</v>
      </c>
      <c r="B143" s="3"/>
      <c r="C143" s="3"/>
      <c r="D143" s="4"/>
      <c r="E143" s="5"/>
      <c r="F143" s="5"/>
      <c r="G143" s="3"/>
      <c r="H143" s="3"/>
      <c r="I143" s="3"/>
      <c r="J143" s="3"/>
    </row>
    <row r="144" spans="1:10" ht="12.75">
      <c r="A144" s="3" t="s">
        <v>120</v>
      </c>
      <c r="B144" s="3"/>
      <c r="C144" s="3"/>
      <c r="D144" s="4"/>
      <c r="E144" s="5"/>
      <c r="F144" s="5"/>
      <c r="G144" s="3"/>
      <c r="H144" s="3"/>
      <c r="I144" s="3"/>
      <c r="J144" s="3"/>
    </row>
    <row r="145" spans="1:10" ht="12.75">
      <c r="A145" s="3"/>
      <c r="B145" s="3"/>
      <c r="C145" s="3"/>
      <c r="D145" s="4"/>
      <c r="E145" s="5"/>
      <c r="F145" s="5"/>
      <c r="G145" s="3"/>
      <c r="H145" s="3"/>
      <c r="I145" s="3"/>
      <c r="J145" s="3"/>
    </row>
    <row r="146" spans="1:10" ht="12.75">
      <c r="A146" s="6" t="s">
        <v>121</v>
      </c>
      <c r="B146" s="3"/>
      <c r="C146" s="3"/>
      <c r="D146" s="4"/>
      <c r="E146" s="5"/>
      <c r="F146" s="5"/>
      <c r="G146" s="3"/>
      <c r="H146" s="3"/>
      <c r="I146" s="3"/>
      <c r="J146" s="3"/>
    </row>
    <row r="147" spans="1:10" ht="12.75">
      <c r="A147" s="3" t="s">
        <v>122</v>
      </c>
      <c r="B147" s="3"/>
      <c r="C147" s="3"/>
      <c r="D147" s="4"/>
      <c r="E147" s="5"/>
      <c r="F147" s="5"/>
      <c r="G147" s="3"/>
      <c r="H147" s="3"/>
      <c r="I147" s="3"/>
      <c r="J147" s="3"/>
    </row>
    <row r="148" spans="1:10" ht="12.75">
      <c r="A148" s="3" t="s">
        <v>123</v>
      </c>
      <c r="B148" s="3"/>
      <c r="C148" s="3"/>
      <c r="D148" s="4"/>
      <c r="E148" s="5"/>
      <c r="F148" s="5"/>
      <c r="G148" s="3"/>
      <c r="H148" s="3"/>
      <c r="I148" s="3"/>
      <c r="J148" s="3"/>
    </row>
    <row r="149" spans="1:10" ht="12.75">
      <c r="A149" s="6" t="s">
        <v>124</v>
      </c>
      <c r="B149" s="3"/>
      <c r="C149" s="3"/>
      <c r="D149" s="4"/>
      <c r="E149" s="5"/>
      <c r="F149" s="5"/>
      <c r="G149" s="3"/>
      <c r="H149" s="3"/>
      <c r="I149" s="3"/>
      <c r="J149" s="3"/>
    </row>
    <row r="150" spans="1:10" ht="12.75">
      <c r="A150" s="3" t="s">
        <v>125</v>
      </c>
      <c r="B150" s="3"/>
      <c r="C150" s="3"/>
      <c r="D150" s="4"/>
      <c r="E150" s="5"/>
      <c r="F150" s="5"/>
      <c r="G150" s="3"/>
      <c r="H150" s="3"/>
      <c r="I150" s="3"/>
      <c r="J150" s="3"/>
    </row>
    <row r="151" spans="1:10" ht="12.75">
      <c r="A151" s="3" t="s">
        <v>126</v>
      </c>
      <c r="B151" s="3"/>
      <c r="C151" s="3"/>
      <c r="D151" s="4"/>
      <c r="E151" s="5"/>
      <c r="F151" s="5"/>
      <c r="G151" s="3"/>
      <c r="H151" s="3"/>
      <c r="I151" s="3"/>
      <c r="J151" s="3"/>
    </row>
    <row r="152" spans="1:10" ht="12.75">
      <c r="A152" s="3" t="s">
        <v>127</v>
      </c>
      <c r="B152" s="3"/>
      <c r="C152" s="3"/>
      <c r="D152" s="4"/>
      <c r="E152" s="5"/>
      <c r="F152" s="5"/>
      <c r="G152" s="3"/>
      <c r="H152" s="3"/>
      <c r="I152" s="3"/>
      <c r="J152" s="3"/>
    </row>
    <row r="153" spans="1:10" ht="12.75">
      <c r="A153" s="6"/>
      <c r="B153" s="3"/>
      <c r="C153" s="3"/>
      <c r="D153" s="4"/>
      <c r="E153" s="5"/>
      <c r="F153" s="5"/>
      <c r="G153" s="3"/>
      <c r="H153" s="3"/>
      <c r="I153" s="3"/>
      <c r="J153" s="3"/>
    </row>
    <row r="154" spans="1:10" ht="12.75">
      <c r="A154" s="6" t="s">
        <v>128</v>
      </c>
      <c r="B154" s="3"/>
      <c r="C154" s="3"/>
      <c r="D154" s="4"/>
      <c r="E154" s="5"/>
      <c r="F154" s="5"/>
      <c r="G154" s="3"/>
      <c r="H154" s="3"/>
      <c r="I154" s="3"/>
      <c r="J154" s="3"/>
    </row>
    <row r="155" spans="1:10" ht="12.75">
      <c r="A155" s="3" t="s">
        <v>129</v>
      </c>
      <c r="B155" s="3"/>
      <c r="C155" s="3"/>
      <c r="D155" s="4"/>
      <c r="E155" s="5"/>
      <c r="F155" s="5"/>
      <c r="G155" s="3"/>
      <c r="H155" s="3"/>
      <c r="I155" s="3"/>
      <c r="J155" s="3"/>
    </row>
    <row r="156" spans="1:10" ht="12.75">
      <c r="A156" s="3"/>
      <c r="B156" s="3"/>
      <c r="C156" s="3"/>
      <c r="D156" s="4"/>
      <c r="E156" s="5"/>
      <c r="F156" s="5"/>
      <c r="G156" s="3"/>
      <c r="H156" s="3"/>
      <c r="I156" s="3"/>
      <c r="J156" s="3"/>
    </row>
    <row r="157" spans="1:10" ht="12.75">
      <c r="A157" s="6" t="s">
        <v>130</v>
      </c>
      <c r="B157" s="3"/>
      <c r="C157" s="3"/>
      <c r="D157" s="4"/>
      <c r="E157" s="5"/>
      <c r="F157" s="5"/>
      <c r="G157" s="3"/>
      <c r="H157" s="3"/>
      <c r="I157" s="3"/>
      <c r="J157" s="3"/>
    </row>
    <row r="158" spans="1:10" ht="12.75">
      <c r="A158" s="3" t="s">
        <v>131</v>
      </c>
      <c r="B158" s="3"/>
      <c r="C158" s="3"/>
      <c r="D158" s="4"/>
      <c r="E158" s="5"/>
      <c r="F158" s="5"/>
      <c r="G158" s="3"/>
      <c r="H158" s="3"/>
      <c r="I158" s="3"/>
      <c r="J158" s="3"/>
    </row>
    <row r="159" spans="1:10" ht="12.75">
      <c r="A159" s="3" t="s">
        <v>132</v>
      </c>
      <c r="B159" s="3"/>
      <c r="C159" s="3"/>
      <c r="D159" s="4"/>
      <c r="E159" s="5"/>
      <c r="F159" s="5"/>
      <c r="G159" s="3"/>
      <c r="H159" s="3"/>
      <c r="I159" s="3"/>
      <c r="J159" s="3"/>
    </row>
    <row r="160" spans="1:10" ht="12.75">
      <c r="A160" s="3" t="s">
        <v>133</v>
      </c>
      <c r="B160" s="3"/>
      <c r="C160" s="3"/>
      <c r="D160" s="4"/>
      <c r="E160" s="5"/>
      <c r="F160" s="5"/>
      <c r="G160" s="3"/>
      <c r="H160" s="3"/>
      <c r="I160" s="3"/>
      <c r="J160" s="3"/>
    </row>
    <row r="161" spans="1:10" ht="12.75">
      <c r="A161" s="3" t="s">
        <v>134</v>
      </c>
      <c r="B161" s="3"/>
      <c r="C161" s="3"/>
      <c r="D161" s="4"/>
      <c r="E161" s="5"/>
      <c r="F161" s="5"/>
      <c r="G161" s="3"/>
      <c r="H161" s="3"/>
      <c r="I161" s="3"/>
      <c r="J161" s="3"/>
    </row>
    <row r="162" spans="1:10" ht="12.75">
      <c r="A162" s="3" t="s">
        <v>135</v>
      </c>
      <c r="B162" s="3"/>
      <c r="C162" s="3"/>
      <c r="D162" s="4"/>
      <c r="E162" s="5"/>
      <c r="F162" s="5"/>
      <c r="G162" s="3"/>
      <c r="H162" s="3"/>
      <c r="I162" s="3"/>
      <c r="J162" s="3"/>
    </row>
    <row r="163" spans="1:10" ht="12.75">
      <c r="A163" s="3"/>
      <c r="B163" s="3"/>
      <c r="C163" s="3"/>
      <c r="D163" s="4"/>
      <c r="E163" s="5"/>
      <c r="F163" s="5"/>
      <c r="G163" s="3"/>
      <c r="H163" s="3"/>
      <c r="I163" s="3"/>
      <c r="J163" s="3"/>
    </row>
    <row r="164" spans="1:10" ht="12.75">
      <c r="A164" s="6" t="s">
        <v>91</v>
      </c>
      <c r="B164" s="3"/>
      <c r="C164" s="3"/>
      <c r="D164" s="4"/>
      <c r="E164" s="5"/>
      <c r="F164" s="5"/>
      <c r="G164" s="3"/>
      <c r="H164" s="3"/>
      <c r="I164" s="3"/>
      <c r="J164" s="3"/>
    </row>
    <row r="165" spans="1:10" ht="12.75">
      <c r="A165" s="3" t="s">
        <v>136</v>
      </c>
      <c r="B165" s="3"/>
      <c r="C165" s="3"/>
      <c r="D165" s="4"/>
      <c r="E165" s="5"/>
      <c r="F165" s="5"/>
      <c r="G165" s="3"/>
      <c r="H165" s="3"/>
      <c r="I165" s="3"/>
      <c r="J165" s="3"/>
    </row>
    <row r="166" spans="1:10" ht="12.75">
      <c r="A166" s="3" t="s">
        <v>137</v>
      </c>
      <c r="B166" s="3"/>
      <c r="C166" s="3"/>
      <c r="D166" s="4"/>
      <c r="E166" s="5"/>
      <c r="F166" s="5"/>
      <c r="G166" s="3"/>
      <c r="H166" s="3"/>
      <c r="I166" s="3"/>
      <c r="J166" s="3"/>
    </row>
    <row r="167" spans="1:10" ht="12.75">
      <c r="A167" s="3" t="s">
        <v>138</v>
      </c>
      <c r="B167" s="3"/>
      <c r="C167" s="3"/>
      <c r="D167" s="4"/>
      <c r="E167" s="5"/>
      <c r="F167" s="5"/>
      <c r="G167" s="3"/>
      <c r="H167" s="3"/>
      <c r="I167" s="3"/>
      <c r="J167" s="3"/>
    </row>
    <row r="168" spans="1:10" ht="12.75">
      <c r="A168" s="3" t="s">
        <v>139</v>
      </c>
      <c r="B168" s="3"/>
      <c r="C168" s="3"/>
      <c r="D168" s="4"/>
      <c r="E168" s="5"/>
      <c r="F168" s="5"/>
      <c r="G168" s="3"/>
      <c r="H168" s="3"/>
      <c r="I168" s="3"/>
      <c r="J168" s="3"/>
    </row>
    <row r="169" spans="1:10" ht="12.75">
      <c r="A169" s="3"/>
      <c r="B169" s="3"/>
      <c r="C169" s="3"/>
      <c r="D169" s="4"/>
      <c r="E169" s="5"/>
      <c r="F169" s="5"/>
      <c r="G169" s="3"/>
      <c r="H169" s="3"/>
      <c r="I169" s="3"/>
      <c r="J169" s="3"/>
    </row>
  </sheetData>
  <mergeCells count="4">
    <mergeCell ref="A1:F1"/>
    <mergeCell ref="E8:F8"/>
    <mergeCell ref="C9:F9"/>
    <mergeCell ref="G9:J9"/>
  </mergeCells>
  <printOptions/>
  <pageMargins left="0.6600000262260437" right="0.5600000023841858" top="0.5899999737739563" bottom="0.41999998688697815" header="0.5" footer="0.3400000035762787"/>
  <pageSetup firstPageNumber="1" useFirstPageNumber="1" orientation="landscape" paperSize="9" scale="88"/>
  <headerFooter alignWithMargins="0">
    <oddHeader>&amp;C&amp;"Arial,Bold"&amp;12Shine Humanity/CDRS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13.7109375" defaultRowHeight="19.5" customHeight="1"/>
  <cols>
    <col min="1" max="5" width="8.8515625" style="83" customWidth="1"/>
    <col min="6" max="256" width="12.00390625" style="83" customWidth="1"/>
  </cols>
  <sheetData>
    <row r="1" spans="1:5" ht="12.75">
      <c r="A1" s="3"/>
      <c r="B1" s="3"/>
      <c r="C1" s="3"/>
      <c r="D1" s="3"/>
      <c r="E1" s="3"/>
    </row>
    <row r="2" spans="1:5" ht="12.75">
      <c r="A2" s="3"/>
      <c r="B2" s="3"/>
      <c r="C2" s="3"/>
      <c r="D2" s="3"/>
      <c r="E2" s="3"/>
    </row>
    <row r="3" spans="1:5" ht="12.75">
      <c r="A3" s="3"/>
      <c r="B3" s="3"/>
      <c r="C3" s="3"/>
      <c r="D3" s="3"/>
      <c r="E3" s="3"/>
    </row>
    <row r="4" spans="1:5" ht="12.75">
      <c r="A4" s="3"/>
      <c r="B4" s="3"/>
      <c r="C4" s="3"/>
      <c r="D4" s="3"/>
      <c r="E4" s="3"/>
    </row>
    <row r="5" spans="1:5" ht="12.75">
      <c r="A5" s="3"/>
      <c r="B5" s="3"/>
      <c r="C5" s="3"/>
      <c r="D5" s="3"/>
      <c r="E5" s="3"/>
    </row>
    <row r="6" spans="1:5" ht="12.75">
      <c r="A6" s="3"/>
      <c r="B6" s="3"/>
      <c r="C6" s="3"/>
      <c r="D6" s="3"/>
      <c r="E6" s="3"/>
    </row>
    <row r="7" spans="1:5" ht="12.75">
      <c r="A7" s="3"/>
      <c r="B7" s="3"/>
      <c r="C7" s="3"/>
      <c r="D7" s="3"/>
      <c r="E7" s="3"/>
    </row>
    <row r="8" spans="1:5" ht="12.75">
      <c r="A8" s="3"/>
      <c r="B8" s="3"/>
      <c r="C8" s="3"/>
      <c r="D8" s="3"/>
      <c r="E8" s="3"/>
    </row>
    <row r="9" spans="1:5" ht="12.75">
      <c r="A9" s="3"/>
      <c r="B9" s="3"/>
      <c r="C9" s="3"/>
      <c r="D9" s="3"/>
      <c r="E9" s="3"/>
    </row>
    <row r="10" spans="1:5" ht="12.75">
      <c r="A10" s="3"/>
      <c r="B10" s="3"/>
      <c r="C10" s="3"/>
      <c r="D10" s="3"/>
      <c r="E10" s="3"/>
    </row>
  </sheetData>
  <printOptions/>
  <pageMargins left="0.75" right="0.75" top="1" bottom="1" header="0.5" footer="0.5"/>
  <pageSetup firstPageNumber="1" useFirstPageNumber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13.7109375" defaultRowHeight="19.5" customHeight="1"/>
  <cols>
    <col min="1" max="5" width="8.8515625" style="84" customWidth="1"/>
    <col min="6" max="256" width="12.00390625" style="84" customWidth="1"/>
  </cols>
  <sheetData>
    <row r="1" spans="1:5" ht="12.75">
      <c r="A1" s="3"/>
      <c r="B1" s="3"/>
      <c r="C1" s="3"/>
      <c r="D1" s="3"/>
      <c r="E1" s="3"/>
    </row>
    <row r="2" spans="1:5" ht="12.75">
      <c r="A2" s="3"/>
      <c r="B2" s="3"/>
      <c r="C2" s="3"/>
      <c r="D2" s="3"/>
      <c r="E2" s="3"/>
    </row>
    <row r="3" spans="1:5" ht="12.75">
      <c r="A3" s="3"/>
      <c r="B3" s="3"/>
      <c r="C3" s="3"/>
      <c r="D3" s="3"/>
      <c r="E3" s="3"/>
    </row>
    <row r="4" spans="1:5" ht="12.75">
      <c r="A4" s="3"/>
      <c r="B4" s="3"/>
      <c r="C4" s="3"/>
      <c r="D4" s="3"/>
      <c r="E4" s="3"/>
    </row>
    <row r="5" spans="1:5" ht="12.75">
      <c r="A5" s="3"/>
      <c r="B5" s="3"/>
      <c r="C5" s="3"/>
      <c r="D5" s="3"/>
      <c r="E5" s="3"/>
    </row>
    <row r="6" spans="1:5" ht="12.75">
      <c r="A6" s="3"/>
      <c r="B6" s="3"/>
      <c r="C6" s="3"/>
      <c r="D6" s="3"/>
      <c r="E6" s="3"/>
    </row>
    <row r="7" spans="1:5" ht="12.75">
      <c r="A7" s="3"/>
      <c r="B7" s="3"/>
      <c r="C7" s="3"/>
      <c r="D7" s="3"/>
      <c r="E7" s="3"/>
    </row>
    <row r="8" spans="1:5" ht="12.75">
      <c r="A8" s="3"/>
      <c r="B8" s="3"/>
      <c r="C8" s="3"/>
      <c r="D8" s="3"/>
      <c r="E8" s="3"/>
    </row>
    <row r="9" spans="1:5" ht="12.75">
      <c r="A9" s="3"/>
      <c r="B9" s="3"/>
      <c r="C9" s="3"/>
      <c r="D9" s="3"/>
      <c r="E9" s="3"/>
    </row>
    <row r="10" spans="1:5" ht="12.75">
      <c r="A10" s="3"/>
      <c r="B10" s="3"/>
      <c r="C10" s="3"/>
      <c r="D10" s="3"/>
      <c r="E10" s="3"/>
    </row>
  </sheetData>
  <printOptions/>
  <pageMargins left="0.75" right="0.75" top="1" bottom="1" header="0.5" footer="0.5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sferoz</dc:creator>
  <cp:keywords/>
  <dc:description/>
  <cp:lastModifiedBy/>
  <cp:category/>
  <cp:version/>
  <cp:contentType/>
  <cp:contentStatus/>
</cp:coreProperties>
</file>