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4295" windowHeight="46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7" i="1" l="1"/>
  <c r="H47" i="1"/>
  <c r="I17" i="1"/>
  <c r="I18" i="1"/>
  <c r="I19" i="1"/>
  <c r="I20" i="1"/>
  <c r="I21" i="1"/>
  <c r="I22" i="1"/>
  <c r="H17" i="1"/>
  <c r="H18" i="1"/>
  <c r="H19" i="1"/>
  <c r="H20" i="1"/>
  <c r="H21" i="1"/>
  <c r="I31" i="1"/>
  <c r="H31" i="1"/>
  <c r="I35" i="1"/>
  <c r="H35" i="1"/>
  <c r="H46" i="1"/>
  <c r="H25" i="1"/>
  <c r="H26" i="1"/>
  <c r="H27" i="1"/>
  <c r="H28" i="1"/>
  <c r="H29" i="1"/>
  <c r="H30" i="1"/>
  <c r="H32" i="1"/>
  <c r="H33" i="1"/>
  <c r="H34" i="1"/>
  <c r="H36" i="1"/>
  <c r="H37" i="1"/>
  <c r="H39" i="1" s="1"/>
  <c r="H38" i="1"/>
  <c r="H40" i="1"/>
  <c r="H41" i="1"/>
  <c r="H42" i="1" s="1"/>
  <c r="H43" i="1"/>
  <c r="H44" i="1"/>
  <c r="H45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3" i="1"/>
  <c r="G7" i="1"/>
  <c r="G8" i="1"/>
  <c r="G9" i="1"/>
  <c r="G10" i="1"/>
  <c r="G11" i="1"/>
  <c r="I11" i="1" s="1"/>
  <c r="G12" i="1"/>
  <c r="G5" i="1"/>
  <c r="G6" i="1"/>
  <c r="G4" i="1"/>
  <c r="I34" i="1"/>
  <c r="H11" i="1"/>
  <c r="H12" i="1"/>
  <c r="H9" i="1"/>
  <c r="I12" i="1"/>
  <c r="I33" i="1"/>
  <c r="H24" i="1"/>
  <c r="I25" i="1"/>
  <c r="I26" i="1"/>
  <c r="I27" i="1"/>
  <c r="I28" i="1"/>
  <c r="I29" i="1"/>
  <c r="I30" i="1"/>
  <c r="I24" i="1"/>
  <c r="H16" i="1"/>
  <c r="I16" i="1"/>
  <c r="H10" i="1"/>
  <c r="I10" i="1"/>
  <c r="I9" i="1"/>
  <c r="H5" i="1"/>
  <c r="H6" i="1"/>
  <c r="H4" i="1"/>
  <c r="I5" i="1"/>
  <c r="I6" i="1"/>
  <c r="I4" i="1"/>
  <c r="H13" i="1" l="1"/>
  <c r="H14" i="1" s="1"/>
  <c r="I13" i="1"/>
  <c r="I14" i="1" s="1"/>
  <c r="I36" i="1"/>
  <c r="H7" i="1"/>
  <c r="I7" i="1"/>
  <c r="H22" i="1"/>
  <c r="I37" i="1" l="1"/>
  <c r="I38" i="1" s="1"/>
  <c r="I39" i="1" l="1"/>
  <c r="I40" i="1" s="1"/>
  <c r="I41" i="1" s="1"/>
  <c r="I42" i="1" s="1"/>
  <c r="I43" i="1" l="1"/>
  <c r="I44" i="1" l="1"/>
  <c r="I45" i="1" s="1"/>
  <c r="I46" i="1" l="1"/>
</calcChain>
</file>

<file path=xl/sharedStrings.xml><?xml version="1.0" encoding="utf-8"?>
<sst xmlns="http://schemas.openxmlformats.org/spreadsheetml/2006/main" count="82" uniqueCount="61">
  <si>
    <t xml:space="preserve">UNITS </t>
  </si>
  <si>
    <t xml:space="preserve">NO OF UNITS </t>
  </si>
  <si>
    <t xml:space="preserve">UNIT COST IN UGX </t>
  </si>
  <si>
    <t xml:space="preserve">UNIT COST IN DOLARS </t>
  </si>
  <si>
    <t>AMOUNT IN UGX</t>
  </si>
  <si>
    <t xml:space="preserve">AMOUNT IN US DOLARS </t>
  </si>
  <si>
    <t xml:space="preserve">Participants </t>
  </si>
  <si>
    <t xml:space="preserve">Stationary </t>
  </si>
  <si>
    <t xml:space="preserve">FREQUANCY </t>
  </si>
  <si>
    <t xml:space="preserve">ITEM </t>
  </si>
  <si>
    <t xml:space="preserve">ACTIVITY </t>
  </si>
  <si>
    <t>Hall</t>
  </si>
  <si>
    <t xml:space="preserve">SUBTOTAL </t>
  </si>
  <si>
    <t>PROJECT BUDGET IN  UGANDA CURRENCY AND USD</t>
  </si>
  <si>
    <t>Fuel</t>
  </si>
  <si>
    <t xml:space="preserve">SUB TOTAL </t>
  </si>
  <si>
    <t>Liters</t>
  </si>
  <si>
    <t xml:space="preserve">quarter </t>
  </si>
  <si>
    <t>Staff perdiem</t>
  </si>
  <si>
    <t>Albendazole</t>
  </si>
  <si>
    <t>Tetracyline 05%</t>
  </si>
  <si>
    <t>Tetracyline  20%</t>
  </si>
  <si>
    <t>doses</t>
  </si>
  <si>
    <t>hall hire</t>
  </si>
  <si>
    <t xml:space="preserve">training materials </t>
  </si>
  <si>
    <t>fuel for mobilization</t>
  </si>
  <si>
    <t xml:space="preserve">meals and Refreshments </t>
  </si>
  <si>
    <t xml:space="preserve">facilitators perdeim </t>
  </si>
  <si>
    <t xml:space="preserve">coordination fuel </t>
  </si>
  <si>
    <t>day</t>
  </si>
  <si>
    <t xml:space="preserve">person </t>
  </si>
  <si>
    <t xml:space="preserve">GRAND TOTAL </t>
  </si>
  <si>
    <t xml:space="preserve">Hold Mobilization of 180 target households </t>
  </si>
  <si>
    <t>Airtime</t>
  </si>
  <si>
    <t xml:space="preserve">fuel for vahicle </t>
  </si>
  <si>
    <t xml:space="preserve">assorted </t>
  </si>
  <si>
    <t>litres</t>
  </si>
  <si>
    <t>2. Will train 1 child headed households in sustainable agriculture</t>
  </si>
  <si>
    <t>3. Will facilitate provision of advisory services for 180 households</t>
  </si>
  <si>
    <t>4. Will facilitate quarterly monitoring and evaluation</t>
  </si>
  <si>
    <t>5. Will Procure and distribute maize seeds for 1 household to plant an acre</t>
  </si>
  <si>
    <r>
      <t xml:space="preserve">6. 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Will Procure and distribute bean seeds for 1 household to plant an acre</t>
    </r>
  </si>
  <si>
    <r>
      <rPr>
        <sz val="7"/>
        <color theme="1"/>
        <rFont val="Times New Roman"/>
        <family val="1"/>
      </rPr>
      <t xml:space="preserve">7.  </t>
    </r>
    <r>
      <rPr>
        <sz val="11"/>
        <color theme="1"/>
        <rFont val="Calibri"/>
        <family val="2"/>
        <scheme val="minor"/>
      </rPr>
      <t>Will Procure and distribute cassava planting materials to 1 household to plant one acre</t>
    </r>
  </si>
  <si>
    <r>
      <rPr>
        <sz val="7"/>
        <color theme="1"/>
        <rFont val="Times New Roman"/>
        <family val="1"/>
      </rPr>
      <t xml:space="preserve">8.       </t>
    </r>
    <r>
      <rPr>
        <sz val="11"/>
        <color theme="1"/>
        <rFont val="Calibri"/>
        <family val="2"/>
        <scheme val="minor"/>
      </rPr>
      <t>Will Procure and distribute agricultural equipment for 4 households</t>
    </r>
  </si>
  <si>
    <t xml:space="preserve">Facilitators allowance </t>
  </si>
  <si>
    <t xml:space="preserve">Airtime </t>
  </si>
  <si>
    <t>No</t>
  </si>
  <si>
    <t>DK 8031</t>
  </si>
  <si>
    <t xml:space="preserve">Longe 5 </t>
  </si>
  <si>
    <t>Kg</t>
  </si>
  <si>
    <t>kg</t>
  </si>
  <si>
    <t>NAROCUS 1</t>
  </si>
  <si>
    <t>Hoes</t>
  </si>
  <si>
    <t>pangas</t>
  </si>
  <si>
    <t>bags</t>
  </si>
  <si>
    <t xml:space="preserve">Pest cide tafgor </t>
  </si>
  <si>
    <t>Fertilizer DAP</t>
  </si>
  <si>
    <t xml:space="preserve">Fertilizer  Urea </t>
  </si>
  <si>
    <t xml:space="preserve">Nabe 3 </t>
  </si>
  <si>
    <t>kk</t>
  </si>
  <si>
    <t>Nabe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</si>
</sst>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165" fontId="0" fillId="0" borderId="0" xfId="1" applyNumberFormat="1" applyFont="1" applyBorder="1" applyAlignment="1"/>
    <xf numFmtId="165" fontId="0" fillId="0" borderId="5" xfId="1" applyNumberFormat="1" applyFont="1" applyBorder="1" applyAlignment="1"/>
    <xf numFmtId="0" fontId="1" fillId="0" borderId="0" xfId="0" applyFont="1" applyBorder="1"/>
    <xf numFmtId="165" fontId="0" fillId="0" borderId="0" xfId="0" applyNumberFormat="1" applyBorder="1"/>
    <xf numFmtId="165" fontId="0" fillId="0" borderId="5" xfId="0" applyNumberFormat="1" applyBorder="1"/>
    <xf numFmtId="165" fontId="1" fillId="0" borderId="5" xfId="0" applyNumberFormat="1" applyFont="1" applyBorder="1"/>
    <xf numFmtId="9" fontId="0" fillId="0" borderId="0" xfId="0" applyNumberFormat="1" applyBorder="1"/>
    <xf numFmtId="1" fontId="0" fillId="0" borderId="5" xfId="0" applyNumberFormat="1" applyBorder="1"/>
    <xf numFmtId="165" fontId="0" fillId="0" borderId="0" xfId="1" applyNumberFormat="1" applyFont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Border="1" applyAlignment="1">
      <alignment horizontal="right" vertical="center"/>
    </xf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165" fontId="0" fillId="2" borderId="0" xfId="1" applyNumberFormat="1" applyFont="1" applyFill="1" applyBorder="1"/>
    <xf numFmtId="165" fontId="0" fillId="2" borderId="0" xfId="1" applyNumberFormat="1" applyFont="1" applyFill="1" applyBorder="1" applyAlignment="1"/>
    <xf numFmtId="165" fontId="0" fillId="2" borderId="0" xfId="0" applyNumberFormat="1" applyFill="1" applyBorder="1"/>
    <xf numFmtId="165" fontId="1" fillId="2" borderId="0" xfId="0" applyNumberFormat="1" applyFont="1" applyFill="1" applyBorder="1"/>
    <xf numFmtId="0" fontId="1" fillId="3" borderId="6" xfId="0" applyFont="1" applyFill="1" applyBorder="1"/>
    <xf numFmtId="0" fontId="1" fillId="4" borderId="6" xfId="0" applyFont="1" applyFill="1" applyBorder="1"/>
    <xf numFmtId="0" fontId="0" fillId="4" borderId="7" xfId="0" applyFill="1" applyBorder="1"/>
    <xf numFmtId="165" fontId="1" fillId="4" borderId="7" xfId="0" applyNumberFormat="1" applyFont="1" applyFill="1" applyBorder="1"/>
    <xf numFmtId="165" fontId="1" fillId="4" borderId="8" xfId="0" applyNumberFormat="1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1" fillId="2" borderId="5" xfId="0" applyNumberFormat="1" applyFont="1" applyFill="1" applyBorder="1"/>
    <xf numFmtId="0" fontId="1" fillId="2" borderId="0" xfId="0" applyFont="1" applyFill="1" applyBorder="1" applyAlignment="1"/>
    <xf numFmtId="165" fontId="1" fillId="2" borderId="0" xfId="1" applyNumberFormat="1" applyFont="1" applyFill="1" applyBorder="1" applyAlignment="1"/>
    <xf numFmtId="165" fontId="1" fillId="2" borderId="5" xfId="1" applyNumberFormat="1" applyFont="1" applyFill="1" applyBorder="1" applyAlignment="1"/>
    <xf numFmtId="165" fontId="0" fillId="2" borderId="5" xfId="0" applyNumberFormat="1" applyFill="1" applyBorder="1"/>
    <xf numFmtId="0" fontId="0" fillId="0" borderId="4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7" workbookViewId="0">
      <selection activeCell="B49" sqref="B49"/>
    </sheetView>
  </sheetViews>
  <sheetFormatPr defaultRowHeight="15" x14ac:dyDescent="0.25"/>
  <cols>
    <col min="1" max="1" width="24.7109375" customWidth="1"/>
    <col min="2" max="2" width="26.42578125" customWidth="1"/>
    <col min="3" max="3" width="12.85546875" customWidth="1"/>
    <col min="4" max="4" width="12" customWidth="1"/>
    <col min="5" max="5" width="12.7109375" customWidth="1"/>
    <col min="6" max="6" width="13.85546875" customWidth="1"/>
    <col min="7" max="7" width="12.28515625" customWidth="1"/>
    <col min="8" max="8" width="13.85546875" customWidth="1"/>
    <col min="9" max="9" width="10.28515625" customWidth="1"/>
  </cols>
  <sheetData>
    <row r="1" spans="1:9" ht="15.75" thickBot="1" x14ac:dyDescent="0.3">
      <c r="B1" s="1" t="s">
        <v>13</v>
      </c>
      <c r="C1" s="1"/>
      <c r="D1" s="1"/>
      <c r="E1" s="1"/>
      <c r="F1" s="1"/>
      <c r="G1" s="1"/>
      <c r="H1" s="1"/>
      <c r="I1" s="1"/>
    </row>
    <row r="2" spans="1:9" ht="45" x14ac:dyDescent="0.25">
      <c r="A2" s="2" t="s">
        <v>10</v>
      </c>
      <c r="B2" s="3" t="s">
        <v>9</v>
      </c>
      <c r="C2" s="4" t="s">
        <v>0</v>
      </c>
      <c r="D2" s="5" t="s">
        <v>1</v>
      </c>
      <c r="E2" s="5" t="s">
        <v>8</v>
      </c>
      <c r="F2" s="5" t="s">
        <v>2</v>
      </c>
      <c r="G2" s="5" t="s">
        <v>3</v>
      </c>
      <c r="H2" s="5" t="s">
        <v>4</v>
      </c>
      <c r="I2" s="6" t="s">
        <v>5</v>
      </c>
    </row>
    <row r="3" spans="1:9" x14ac:dyDescent="0.25">
      <c r="A3" s="7" t="s">
        <v>32</v>
      </c>
      <c r="B3" s="8"/>
      <c r="C3" s="8"/>
      <c r="D3" s="8"/>
      <c r="E3" s="8"/>
      <c r="F3" s="8"/>
      <c r="G3" s="8"/>
      <c r="H3" s="8"/>
      <c r="I3" s="9"/>
    </row>
    <row r="4" spans="1:9" x14ac:dyDescent="0.25">
      <c r="A4" s="10"/>
      <c r="B4" s="8" t="s">
        <v>33</v>
      </c>
      <c r="C4" s="8" t="s">
        <v>35</v>
      </c>
      <c r="D4" s="11">
        <v>1</v>
      </c>
      <c r="E4" s="12">
        <v>4</v>
      </c>
      <c r="F4" s="13">
        <v>50000</v>
      </c>
      <c r="G4" s="13">
        <f>F4/3700</f>
        <v>13.513513513513514</v>
      </c>
      <c r="H4" s="13">
        <f>D4*E4*F4</f>
        <v>200000</v>
      </c>
      <c r="I4" s="14">
        <f>D4*E4*G4</f>
        <v>54.054054054054056</v>
      </c>
    </row>
    <row r="5" spans="1:9" x14ac:dyDescent="0.25">
      <c r="A5" s="10"/>
      <c r="B5" s="8" t="s">
        <v>7</v>
      </c>
      <c r="C5" s="8" t="s">
        <v>35</v>
      </c>
      <c r="D5" s="11">
        <v>1</v>
      </c>
      <c r="E5" s="12">
        <v>4</v>
      </c>
      <c r="F5" s="13">
        <v>30000</v>
      </c>
      <c r="G5" s="13">
        <f t="shared" ref="G5:G45" si="0">F5/3700</f>
        <v>8.1081081081081088</v>
      </c>
      <c r="H5" s="13">
        <f t="shared" ref="H5:H6" si="1">D5*E5*F5</f>
        <v>120000</v>
      </c>
      <c r="I5" s="14">
        <f t="shared" ref="I5:I6" si="2">D5*E5*G5</f>
        <v>32.432432432432435</v>
      </c>
    </row>
    <row r="6" spans="1:9" x14ac:dyDescent="0.25">
      <c r="A6" s="10"/>
      <c r="B6" s="8" t="s">
        <v>34</v>
      </c>
      <c r="C6" s="8" t="s">
        <v>36</v>
      </c>
      <c r="D6" s="11">
        <v>30</v>
      </c>
      <c r="E6" s="12">
        <v>4</v>
      </c>
      <c r="F6" s="13">
        <v>6000</v>
      </c>
      <c r="G6" s="13">
        <f t="shared" si="0"/>
        <v>1.6216216216216217</v>
      </c>
      <c r="H6" s="13">
        <f t="shared" si="1"/>
        <v>720000</v>
      </c>
      <c r="I6" s="14">
        <f t="shared" si="2"/>
        <v>194.59459459459461</v>
      </c>
    </row>
    <row r="7" spans="1:9" x14ac:dyDescent="0.25">
      <c r="A7" s="10"/>
      <c r="B7" s="37" t="s">
        <v>12</v>
      </c>
      <c r="C7" s="25"/>
      <c r="D7" s="38"/>
      <c r="E7" s="41"/>
      <c r="F7" s="42"/>
      <c r="G7" s="29">
        <f t="shared" si="0"/>
        <v>0</v>
      </c>
      <c r="H7" s="42">
        <f>SUM(H4:H6)</f>
        <v>1040000</v>
      </c>
      <c r="I7" s="43">
        <f>SUM(I4:I6)</f>
        <v>281.08108108108109</v>
      </c>
    </row>
    <row r="8" spans="1:9" x14ac:dyDescent="0.25">
      <c r="A8" s="7" t="s">
        <v>37</v>
      </c>
      <c r="B8" s="15"/>
      <c r="C8" s="15"/>
      <c r="D8" s="8"/>
      <c r="E8" s="8"/>
      <c r="F8" s="8"/>
      <c r="G8" s="13">
        <f t="shared" si="0"/>
        <v>0</v>
      </c>
      <c r="H8" s="16"/>
      <c r="I8" s="17"/>
    </row>
    <row r="9" spans="1:9" x14ac:dyDescent="0.25">
      <c r="A9" s="7"/>
      <c r="B9" s="15" t="s">
        <v>14</v>
      </c>
      <c r="C9" s="15" t="s">
        <v>16</v>
      </c>
      <c r="D9" s="11">
        <v>50</v>
      </c>
      <c r="E9" s="8">
        <v>12</v>
      </c>
      <c r="F9" s="13">
        <v>3800</v>
      </c>
      <c r="G9" s="13">
        <f t="shared" si="0"/>
        <v>1.027027027027027</v>
      </c>
      <c r="H9" s="16">
        <f t="shared" ref="H8:H13" si="3">D9*E9*F9</f>
        <v>2280000</v>
      </c>
      <c r="I9" s="17">
        <f>D9*E9*G9</f>
        <v>616.21621621621614</v>
      </c>
    </row>
    <row r="10" spans="1:9" x14ac:dyDescent="0.25">
      <c r="A10" s="10"/>
      <c r="B10" s="8" t="s">
        <v>7</v>
      </c>
      <c r="C10" s="8" t="s">
        <v>17</v>
      </c>
      <c r="D10" s="11">
        <v>12</v>
      </c>
      <c r="E10" s="8">
        <v>1</v>
      </c>
      <c r="F10" s="13">
        <v>80000</v>
      </c>
      <c r="G10" s="13">
        <f t="shared" si="0"/>
        <v>21.621621621621621</v>
      </c>
      <c r="H10" s="16">
        <f t="shared" si="3"/>
        <v>960000</v>
      </c>
      <c r="I10" s="17">
        <f t="shared" ref="I10:I13" si="4">D10*E10*G10</f>
        <v>259.45945945945948</v>
      </c>
    </row>
    <row r="11" spans="1:9" x14ac:dyDescent="0.25">
      <c r="A11" s="10"/>
      <c r="B11" s="22" t="s">
        <v>44</v>
      </c>
      <c r="C11" s="8"/>
      <c r="D11" s="11">
        <v>2</v>
      </c>
      <c r="E11" s="23">
        <v>12</v>
      </c>
      <c r="F11" s="13">
        <v>100000</v>
      </c>
      <c r="G11" s="13">
        <f t="shared" si="0"/>
        <v>27.027027027027028</v>
      </c>
      <c r="H11" s="16">
        <f t="shared" si="3"/>
        <v>2400000</v>
      </c>
      <c r="I11" s="17">
        <f t="shared" si="4"/>
        <v>648.64864864864865</v>
      </c>
    </row>
    <row r="12" spans="1:9" x14ac:dyDescent="0.25">
      <c r="A12" s="10"/>
      <c r="B12" s="22" t="s">
        <v>45</v>
      </c>
      <c r="C12" s="8" t="s">
        <v>17</v>
      </c>
      <c r="D12" s="11">
        <v>12</v>
      </c>
      <c r="E12" s="8">
        <v>1</v>
      </c>
      <c r="F12" s="13">
        <v>30000</v>
      </c>
      <c r="G12" s="13">
        <f t="shared" si="0"/>
        <v>8.1081081081081088</v>
      </c>
      <c r="H12" s="16">
        <f t="shared" si="3"/>
        <v>360000</v>
      </c>
      <c r="I12" s="17">
        <f t="shared" si="4"/>
        <v>97.297297297297305</v>
      </c>
    </row>
    <row r="13" spans="1:9" x14ac:dyDescent="0.25">
      <c r="A13" s="10"/>
      <c r="B13" s="8" t="s">
        <v>18</v>
      </c>
      <c r="C13" s="8" t="s">
        <v>17</v>
      </c>
      <c r="D13" s="11">
        <v>12</v>
      </c>
      <c r="E13" s="8">
        <v>1</v>
      </c>
      <c r="F13" s="13">
        <v>100000</v>
      </c>
      <c r="G13" s="13">
        <f t="shared" si="0"/>
        <v>27.027027027027028</v>
      </c>
      <c r="H13" s="16">
        <f t="shared" si="3"/>
        <v>1200000</v>
      </c>
      <c r="I13" s="17">
        <f t="shared" si="4"/>
        <v>324.32432432432432</v>
      </c>
    </row>
    <row r="14" spans="1:9" x14ac:dyDescent="0.25">
      <c r="A14" s="10"/>
      <c r="B14" s="25" t="s">
        <v>15</v>
      </c>
      <c r="C14" s="26"/>
      <c r="D14" s="26"/>
      <c r="E14" s="26"/>
      <c r="F14" s="26"/>
      <c r="G14" s="29">
        <f t="shared" si="0"/>
        <v>0</v>
      </c>
      <c r="H14" s="31">
        <f>SUM(H9:H13)</f>
        <v>7200000</v>
      </c>
      <c r="I14" s="40">
        <f>SUM(I9:I13)</f>
        <v>1945.9459459459458</v>
      </c>
    </row>
    <row r="15" spans="1:9" x14ac:dyDescent="0.25">
      <c r="A15" s="7" t="s">
        <v>38</v>
      </c>
      <c r="B15" s="15"/>
      <c r="C15" s="8"/>
      <c r="D15" s="8"/>
      <c r="E15" s="8"/>
      <c r="F15" s="8"/>
      <c r="G15" s="13">
        <f t="shared" si="0"/>
        <v>0</v>
      </c>
      <c r="H15" s="8"/>
      <c r="I15" s="9"/>
    </row>
    <row r="16" spans="1:9" x14ac:dyDescent="0.25">
      <c r="A16" s="10"/>
      <c r="B16" s="8" t="s">
        <v>19</v>
      </c>
      <c r="C16" s="8" t="s">
        <v>22</v>
      </c>
      <c r="D16" s="11">
        <v>100</v>
      </c>
      <c r="E16" s="8">
        <v>3</v>
      </c>
      <c r="F16" s="13">
        <v>5000</v>
      </c>
      <c r="G16" s="13">
        <f t="shared" si="0"/>
        <v>1.3513513513513513</v>
      </c>
      <c r="H16" s="16">
        <f>D16*E16*F16</f>
        <v>1500000</v>
      </c>
      <c r="I16" s="17">
        <f>D16*E16*G16</f>
        <v>405.40540540540542</v>
      </c>
    </row>
    <row r="17" spans="1:9" x14ac:dyDescent="0.25">
      <c r="A17" s="10"/>
      <c r="B17" s="8" t="s">
        <v>21</v>
      </c>
      <c r="C17" s="8" t="s">
        <v>22</v>
      </c>
      <c r="D17" s="11">
        <v>100</v>
      </c>
      <c r="E17" s="8">
        <v>3</v>
      </c>
      <c r="F17" s="13">
        <v>2500</v>
      </c>
      <c r="G17" s="13">
        <f t="shared" si="0"/>
        <v>0.67567567567567566</v>
      </c>
      <c r="H17" s="16">
        <f t="shared" ref="H17:H21" si="5">D17*E17*F17</f>
        <v>750000</v>
      </c>
      <c r="I17" s="17">
        <f t="shared" ref="I17:I21" si="6">D17*E17*G17</f>
        <v>202.70270270270271</v>
      </c>
    </row>
    <row r="18" spans="1:9" x14ac:dyDescent="0.25">
      <c r="A18" s="10"/>
      <c r="B18" s="23" t="s">
        <v>55</v>
      </c>
      <c r="C18" s="23" t="s">
        <v>16</v>
      </c>
      <c r="D18" s="11">
        <v>90</v>
      </c>
      <c r="E18" s="23">
        <v>3</v>
      </c>
      <c r="F18" s="13">
        <v>30000</v>
      </c>
      <c r="G18" s="13">
        <f t="shared" si="0"/>
        <v>8.1081081081081088</v>
      </c>
      <c r="H18" s="16">
        <f t="shared" si="5"/>
        <v>8100000</v>
      </c>
      <c r="I18" s="17">
        <f t="shared" si="6"/>
        <v>2189.1891891891892</v>
      </c>
    </row>
    <row r="19" spans="1:9" x14ac:dyDescent="0.25">
      <c r="A19" s="10"/>
      <c r="B19" s="23" t="s">
        <v>57</v>
      </c>
      <c r="C19" s="23" t="s">
        <v>36</v>
      </c>
      <c r="D19" s="11">
        <v>90</v>
      </c>
      <c r="E19" s="23">
        <v>3</v>
      </c>
      <c r="F19" s="13">
        <v>25000</v>
      </c>
      <c r="G19" s="13">
        <f t="shared" si="0"/>
        <v>6.756756756756757</v>
      </c>
      <c r="H19" s="16">
        <f t="shared" si="5"/>
        <v>6750000</v>
      </c>
      <c r="I19" s="17">
        <f t="shared" si="6"/>
        <v>1824.3243243243244</v>
      </c>
    </row>
    <row r="20" spans="1:9" x14ac:dyDescent="0.25">
      <c r="A20" s="10"/>
      <c r="B20" s="23" t="s">
        <v>56</v>
      </c>
      <c r="C20" s="23" t="s">
        <v>50</v>
      </c>
      <c r="D20" s="11">
        <v>90</v>
      </c>
      <c r="E20" s="23">
        <v>3</v>
      </c>
      <c r="F20" s="13">
        <v>120000</v>
      </c>
      <c r="G20" s="13">
        <f t="shared" si="0"/>
        <v>32.432432432432435</v>
      </c>
      <c r="H20" s="16">
        <f t="shared" si="5"/>
        <v>32400000</v>
      </c>
      <c r="I20" s="17">
        <f t="shared" si="6"/>
        <v>8756.7567567567567</v>
      </c>
    </row>
    <row r="21" spans="1:9" x14ac:dyDescent="0.25">
      <c r="A21" s="10"/>
      <c r="B21" s="19" t="s">
        <v>20</v>
      </c>
      <c r="C21" s="8" t="s">
        <v>22</v>
      </c>
      <c r="D21" s="11">
        <v>100</v>
      </c>
      <c r="E21" s="8">
        <v>3</v>
      </c>
      <c r="F21" s="13">
        <v>1800</v>
      </c>
      <c r="G21" s="13">
        <f t="shared" si="0"/>
        <v>0.48648648648648651</v>
      </c>
      <c r="H21" s="16">
        <f t="shared" si="5"/>
        <v>540000</v>
      </c>
      <c r="I21" s="17">
        <f t="shared" si="6"/>
        <v>145.94594594594597</v>
      </c>
    </row>
    <row r="22" spans="1:9" x14ac:dyDescent="0.25">
      <c r="A22" s="10"/>
      <c r="B22" s="25" t="s">
        <v>15</v>
      </c>
      <c r="C22" s="26"/>
      <c r="D22" s="26"/>
      <c r="E22" s="26"/>
      <c r="F22" s="26"/>
      <c r="G22" s="29">
        <f t="shared" si="0"/>
        <v>0</v>
      </c>
      <c r="H22" s="31">
        <f>SUM(H16:H21)</f>
        <v>50040000</v>
      </c>
      <c r="I22" s="40">
        <f>SUM(I16:I21)</f>
        <v>13524.324324324325</v>
      </c>
    </row>
    <row r="23" spans="1:9" x14ac:dyDescent="0.25">
      <c r="A23" s="7" t="s">
        <v>39</v>
      </c>
      <c r="B23" s="15"/>
      <c r="C23" s="15"/>
      <c r="D23" s="8"/>
      <c r="E23" s="8"/>
      <c r="F23" s="8"/>
      <c r="G23" s="13">
        <f t="shared" si="0"/>
        <v>0</v>
      </c>
      <c r="H23" s="8"/>
      <c r="I23" s="9"/>
    </row>
    <row r="24" spans="1:9" x14ac:dyDescent="0.25">
      <c r="A24" s="10"/>
      <c r="B24" s="8" t="s">
        <v>26</v>
      </c>
      <c r="C24" s="8" t="s">
        <v>6</v>
      </c>
      <c r="D24" s="11">
        <v>80</v>
      </c>
      <c r="E24" s="8">
        <v>2</v>
      </c>
      <c r="F24" s="13">
        <v>8000</v>
      </c>
      <c r="G24" s="13">
        <f t="shared" si="0"/>
        <v>2.1621621621621623</v>
      </c>
      <c r="H24" s="16">
        <f>D24*E24*F24</f>
        <v>1280000</v>
      </c>
      <c r="I24" s="20">
        <f>D24*E24*G24</f>
        <v>345.94594594594594</v>
      </c>
    </row>
    <row r="25" spans="1:9" x14ac:dyDescent="0.25">
      <c r="A25" s="10"/>
      <c r="B25" s="8" t="s">
        <v>7</v>
      </c>
      <c r="C25" s="8" t="s">
        <v>6</v>
      </c>
      <c r="D25" s="11">
        <v>80</v>
      </c>
      <c r="E25" s="8">
        <v>2</v>
      </c>
      <c r="F25" s="13">
        <v>5000</v>
      </c>
      <c r="G25" s="13">
        <f t="shared" si="0"/>
        <v>1.3513513513513513</v>
      </c>
      <c r="H25" s="16">
        <f t="shared" ref="H25:H45" si="7">D25*E25*F25</f>
        <v>800000</v>
      </c>
      <c r="I25" s="20">
        <f t="shared" ref="I25:I30" si="8">D25*E25*G25</f>
        <v>216.2162162162162</v>
      </c>
    </row>
    <row r="26" spans="1:9" x14ac:dyDescent="0.25">
      <c r="A26" s="10"/>
      <c r="B26" s="8" t="s">
        <v>23</v>
      </c>
      <c r="C26" s="8" t="s">
        <v>11</v>
      </c>
      <c r="D26" s="11">
        <v>1</v>
      </c>
      <c r="E26" s="8">
        <v>2</v>
      </c>
      <c r="F26" s="13">
        <v>100000</v>
      </c>
      <c r="G26" s="13">
        <f t="shared" si="0"/>
        <v>27.027027027027028</v>
      </c>
      <c r="H26" s="16">
        <f t="shared" si="7"/>
        <v>200000</v>
      </c>
      <c r="I26" s="20">
        <f t="shared" si="8"/>
        <v>54.054054054054056</v>
      </c>
    </row>
    <row r="27" spans="1:9" x14ac:dyDescent="0.25">
      <c r="A27" s="10"/>
      <c r="B27" s="8" t="s">
        <v>24</v>
      </c>
      <c r="C27" s="8" t="s">
        <v>29</v>
      </c>
      <c r="D27" s="11">
        <v>2</v>
      </c>
      <c r="E27" s="8">
        <v>1</v>
      </c>
      <c r="F27" s="13">
        <v>5000</v>
      </c>
      <c r="G27" s="13">
        <f t="shared" si="0"/>
        <v>1.3513513513513513</v>
      </c>
      <c r="H27" s="16">
        <f t="shared" si="7"/>
        <v>10000</v>
      </c>
      <c r="I27" s="20">
        <f t="shared" si="8"/>
        <v>2.7027027027027026</v>
      </c>
    </row>
    <row r="28" spans="1:9" x14ac:dyDescent="0.25">
      <c r="A28" s="10"/>
      <c r="B28" s="8" t="s">
        <v>25</v>
      </c>
      <c r="C28" s="8" t="s">
        <v>16</v>
      </c>
      <c r="D28" s="11">
        <v>30</v>
      </c>
      <c r="E28" s="8">
        <v>1</v>
      </c>
      <c r="F28" s="13">
        <v>3800</v>
      </c>
      <c r="G28" s="13">
        <f t="shared" si="0"/>
        <v>1.027027027027027</v>
      </c>
      <c r="H28" s="16">
        <f t="shared" si="7"/>
        <v>114000</v>
      </c>
      <c r="I28" s="20">
        <f t="shared" si="8"/>
        <v>30.810810810810811</v>
      </c>
    </row>
    <row r="29" spans="1:9" x14ac:dyDescent="0.25">
      <c r="A29" s="10"/>
      <c r="B29" s="8" t="s">
        <v>27</v>
      </c>
      <c r="C29" s="8" t="s">
        <v>30</v>
      </c>
      <c r="D29" s="11">
        <v>2</v>
      </c>
      <c r="E29" s="8">
        <v>2</v>
      </c>
      <c r="F29" s="13">
        <v>100000</v>
      </c>
      <c r="G29" s="13">
        <f t="shared" si="0"/>
        <v>27.027027027027028</v>
      </c>
      <c r="H29" s="16">
        <f t="shared" si="7"/>
        <v>400000</v>
      </c>
      <c r="I29" s="20">
        <f t="shared" si="8"/>
        <v>108.10810810810811</v>
      </c>
    </row>
    <row r="30" spans="1:9" x14ac:dyDescent="0.25">
      <c r="A30" s="10"/>
      <c r="B30" s="8" t="s">
        <v>28</v>
      </c>
      <c r="C30" s="8" t="s">
        <v>16</v>
      </c>
      <c r="D30" s="11">
        <v>30</v>
      </c>
      <c r="E30" s="8">
        <v>2</v>
      </c>
      <c r="F30" s="13">
        <v>3800</v>
      </c>
      <c r="G30" s="13">
        <f t="shared" si="0"/>
        <v>1.027027027027027</v>
      </c>
      <c r="H30" s="16">
        <f t="shared" si="7"/>
        <v>228000</v>
      </c>
      <c r="I30" s="20">
        <f t="shared" si="8"/>
        <v>61.621621621621621</v>
      </c>
    </row>
    <row r="31" spans="1:9" x14ac:dyDescent="0.25">
      <c r="A31" s="10"/>
      <c r="B31" s="25" t="s">
        <v>15</v>
      </c>
      <c r="C31" s="26"/>
      <c r="D31" s="26"/>
      <c r="E31" s="26"/>
      <c r="F31" s="26"/>
      <c r="G31" s="29">
        <f t="shared" si="0"/>
        <v>0</v>
      </c>
      <c r="H31" s="31">
        <f>SUM(H24:H30)</f>
        <v>3032000</v>
      </c>
      <c r="I31" s="40">
        <f>SUM(I24:I30)</f>
        <v>819.45945945945948</v>
      </c>
    </row>
    <row r="32" spans="1:9" x14ac:dyDescent="0.25">
      <c r="A32" s="7" t="s">
        <v>40</v>
      </c>
      <c r="B32" s="15"/>
      <c r="C32" s="8"/>
      <c r="D32" s="8"/>
      <c r="E32" s="8"/>
      <c r="F32" s="8"/>
      <c r="G32" s="13">
        <f t="shared" si="0"/>
        <v>0</v>
      </c>
      <c r="H32" s="16">
        <f t="shared" si="7"/>
        <v>0</v>
      </c>
      <c r="I32" s="9"/>
    </row>
    <row r="33" spans="1:9" x14ac:dyDescent="0.25">
      <c r="A33" s="10"/>
      <c r="B33" s="8" t="s">
        <v>47</v>
      </c>
      <c r="C33" s="8" t="s">
        <v>49</v>
      </c>
      <c r="D33" s="11">
        <v>180</v>
      </c>
      <c r="E33" s="8">
        <v>1</v>
      </c>
      <c r="F33" s="21">
        <v>32000</v>
      </c>
      <c r="G33" s="13">
        <f t="shared" si="0"/>
        <v>8.6486486486486491</v>
      </c>
      <c r="H33" s="16">
        <f t="shared" si="7"/>
        <v>5760000</v>
      </c>
      <c r="I33" s="17">
        <f>D33*E33*G33</f>
        <v>1556.7567567567569</v>
      </c>
    </row>
    <row r="34" spans="1:9" x14ac:dyDescent="0.25">
      <c r="A34" s="10"/>
      <c r="B34" s="23" t="s">
        <v>48</v>
      </c>
      <c r="C34" s="8" t="s">
        <v>50</v>
      </c>
      <c r="D34" s="11">
        <v>180</v>
      </c>
      <c r="E34" s="8">
        <v>1</v>
      </c>
      <c r="F34" s="21">
        <v>28000</v>
      </c>
      <c r="G34" s="13">
        <f t="shared" si="0"/>
        <v>7.5675675675675675</v>
      </c>
      <c r="H34" s="16">
        <f t="shared" si="7"/>
        <v>5040000</v>
      </c>
      <c r="I34" s="17">
        <f>D34*E34*G34</f>
        <v>1362.1621621621621</v>
      </c>
    </row>
    <row r="35" spans="1:9" x14ac:dyDescent="0.25">
      <c r="A35" s="10"/>
      <c r="B35" s="37" t="s">
        <v>15</v>
      </c>
      <c r="C35" s="25"/>
      <c r="D35" s="38"/>
      <c r="E35" s="25"/>
      <c r="F35" s="39"/>
      <c r="G35" s="29">
        <f t="shared" si="0"/>
        <v>0</v>
      </c>
      <c r="H35" s="30">
        <f>SUM(H33:H34)</f>
        <v>10800000</v>
      </c>
      <c r="I35" s="44">
        <f>SUM(I33:I34)</f>
        <v>2918.9189189189192</v>
      </c>
    </row>
    <row r="36" spans="1:9" x14ac:dyDescent="0.25">
      <c r="A36" s="45" t="s">
        <v>41</v>
      </c>
      <c r="B36" s="8"/>
      <c r="C36" s="8"/>
      <c r="D36" s="11"/>
      <c r="E36" s="8"/>
      <c r="F36" s="21"/>
      <c r="G36" s="13">
        <f t="shared" si="0"/>
        <v>0</v>
      </c>
      <c r="H36" s="16">
        <f t="shared" si="7"/>
        <v>0</v>
      </c>
      <c r="I36" s="18">
        <f t="shared" ref="I36:I45" si="9">SUM(I34:I35)</f>
        <v>4281.0810810810817</v>
      </c>
    </row>
    <row r="37" spans="1:9" x14ac:dyDescent="0.25">
      <c r="A37" s="10"/>
      <c r="B37" s="23" t="s">
        <v>58</v>
      </c>
      <c r="C37" s="8" t="s">
        <v>59</v>
      </c>
      <c r="D37" s="11">
        <v>90</v>
      </c>
      <c r="E37" s="8">
        <v>3</v>
      </c>
      <c r="F37" s="21">
        <v>6000</v>
      </c>
      <c r="G37" s="13">
        <f t="shared" si="0"/>
        <v>1.6216216216216217</v>
      </c>
      <c r="H37" s="16">
        <f t="shared" si="7"/>
        <v>1620000</v>
      </c>
      <c r="I37" s="18">
        <f t="shared" si="9"/>
        <v>7200.0000000000009</v>
      </c>
    </row>
    <row r="38" spans="1:9" x14ac:dyDescent="0.25">
      <c r="A38" s="10"/>
      <c r="B38" s="23" t="s">
        <v>60</v>
      </c>
      <c r="C38" s="23" t="s">
        <v>50</v>
      </c>
      <c r="D38" s="11">
        <v>90</v>
      </c>
      <c r="E38" s="23">
        <v>3</v>
      </c>
      <c r="F38" s="21">
        <v>6000</v>
      </c>
      <c r="G38" s="13">
        <f t="shared" si="0"/>
        <v>1.6216216216216217</v>
      </c>
      <c r="H38" s="16">
        <f t="shared" si="7"/>
        <v>1620000</v>
      </c>
      <c r="I38" s="18">
        <f t="shared" si="9"/>
        <v>11481.081081081084</v>
      </c>
    </row>
    <row r="39" spans="1:9" x14ac:dyDescent="0.25">
      <c r="A39" s="10"/>
      <c r="B39" s="25" t="s">
        <v>15</v>
      </c>
      <c r="C39" s="26"/>
      <c r="D39" s="27"/>
      <c r="E39" s="26"/>
      <c r="F39" s="28"/>
      <c r="G39" s="29">
        <f t="shared" si="0"/>
        <v>0</v>
      </c>
      <c r="H39" s="31">
        <f>SUM(H37:H38)</f>
        <v>3240000</v>
      </c>
      <c r="I39" s="40">
        <f t="shared" si="9"/>
        <v>18681.081081081084</v>
      </c>
    </row>
    <row r="40" spans="1:9" x14ac:dyDescent="0.25">
      <c r="A40" s="45" t="s">
        <v>42</v>
      </c>
      <c r="B40" s="8"/>
      <c r="C40" s="8"/>
      <c r="D40" s="11"/>
      <c r="E40" s="8"/>
      <c r="F40" s="21"/>
      <c r="G40" s="13">
        <f t="shared" si="0"/>
        <v>0</v>
      </c>
      <c r="H40" s="16">
        <f t="shared" si="7"/>
        <v>0</v>
      </c>
      <c r="I40" s="18">
        <f t="shared" si="9"/>
        <v>30162.162162162167</v>
      </c>
    </row>
    <row r="41" spans="1:9" x14ac:dyDescent="0.25">
      <c r="A41" s="10"/>
      <c r="B41" s="8" t="s">
        <v>51</v>
      </c>
      <c r="C41" s="8" t="s">
        <v>54</v>
      </c>
      <c r="D41" s="11">
        <v>1800</v>
      </c>
      <c r="E41" s="8">
        <v>3</v>
      </c>
      <c r="F41" s="21">
        <v>80000</v>
      </c>
      <c r="G41" s="13">
        <f t="shared" si="0"/>
        <v>21.621621621621621</v>
      </c>
      <c r="H41" s="16">
        <f t="shared" si="7"/>
        <v>432000000</v>
      </c>
      <c r="I41" s="18">
        <f t="shared" si="9"/>
        <v>48843.243243243254</v>
      </c>
    </row>
    <row r="42" spans="1:9" x14ac:dyDescent="0.25">
      <c r="A42" s="10"/>
      <c r="B42" s="25" t="s">
        <v>15</v>
      </c>
      <c r="C42" s="26"/>
      <c r="D42" s="27"/>
      <c r="E42" s="26"/>
      <c r="F42" s="28"/>
      <c r="G42" s="29">
        <f t="shared" si="0"/>
        <v>0</v>
      </c>
      <c r="H42" s="31">
        <f>H41</f>
        <v>432000000</v>
      </c>
      <c r="I42" s="40">
        <f>I41</f>
        <v>48843.243243243254</v>
      </c>
    </row>
    <row r="43" spans="1:9" x14ac:dyDescent="0.25">
      <c r="A43" s="45" t="s">
        <v>43</v>
      </c>
      <c r="B43" s="8"/>
      <c r="C43" s="8"/>
      <c r="D43" s="11"/>
      <c r="E43" s="8"/>
      <c r="F43" s="21"/>
      <c r="G43" s="13">
        <f t="shared" si="0"/>
        <v>0</v>
      </c>
      <c r="H43" s="16">
        <f t="shared" si="7"/>
        <v>0</v>
      </c>
      <c r="I43" s="18">
        <f t="shared" si="9"/>
        <v>97686.486486486509</v>
      </c>
    </row>
    <row r="44" spans="1:9" x14ac:dyDescent="0.25">
      <c r="A44" s="10"/>
      <c r="B44" s="8" t="s">
        <v>52</v>
      </c>
      <c r="C44" s="8" t="s">
        <v>46</v>
      </c>
      <c r="D44" s="24">
        <v>180</v>
      </c>
      <c r="E44" s="8">
        <v>3</v>
      </c>
      <c r="F44" s="21">
        <v>20000</v>
      </c>
      <c r="G44" s="13">
        <f t="shared" si="0"/>
        <v>5.4054054054054053</v>
      </c>
      <c r="H44" s="16">
        <f t="shared" si="7"/>
        <v>10800000</v>
      </c>
      <c r="I44" s="18">
        <f t="shared" si="9"/>
        <v>146529.72972972976</v>
      </c>
    </row>
    <row r="45" spans="1:9" x14ac:dyDescent="0.25">
      <c r="A45" s="10"/>
      <c r="B45" s="8" t="s">
        <v>53</v>
      </c>
      <c r="C45" s="8" t="s">
        <v>46</v>
      </c>
      <c r="D45" s="8">
        <v>180</v>
      </c>
      <c r="E45" s="8">
        <v>3</v>
      </c>
      <c r="F45" s="8">
        <v>15000</v>
      </c>
      <c r="G45" s="13">
        <f t="shared" si="0"/>
        <v>4.0540540540540544</v>
      </c>
      <c r="H45" s="16">
        <f t="shared" si="7"/>
        <v>8100000</v>
      </c>
      <c r="I45" s="18">
        <f t="shared" si="9"/>
        <v>244216.21621621627</v>
      </c>
    </row>
    <row r="46" spans="1:9" x14ac:dyDescent="0.25">
      <c r="A46" s="10"/>
      <c r="B46" s="26" t="s">
        <v>15</v>
      </c>
      <c r="C46" s="26"/>
      <c r="D46" s="26"/>
      <c r="E46" s="26"/>
      <c r="F46" s="26"/>
      <c r="G46" s="29"/>
      <c r="H46" s="30">
        <f>SUM(H44:H45)</f>
        <v>18900000</v>
      </c>
      <c r="I46" s="44">
        <f>SUM(I44:I45)</f>
        <v>390745.94594594603</v>
      </c>
    </row>
    <row r="47" spans="1:9" ht="15.75" thickBot="1" x14ac:dyDescent="0.3">
      <c r="A47" s="32"/>
      <c r="B47" s="33" t="s">
        <v>31</v>
      </c>
      <c r="C47" s="34"/>
      <c r="D47" s="34"/>
      <c r="E47" s="34"/>
      <c r="F47" s="34"/>
      <c r="G47" s="34"/>
      <c r="H47" s="35">
        <f>H46+H42+H39+H35+H31+H22+H14+H7</f>
        <v>526252000</v>
      </c>
      <c r="I47" s="36">
        <f>I46+I42+I39+I35+I31+I22+I14+I7</f>
        <v>477760.00000000006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TOSHIBA</cp:lastModifiedBy>
  <dcterms:created xsi:type="dcterms:W3CDTF">2015-03-17T14:39:04Z</dcterms:created>
  <dcterms:modified xsi:type="dcterms:W3CDTF">2023-09-06T06:16:05Z</dcterms:modified>
</cp:coreProperties>
</file>